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ageosvfs10g\ゼロカーボン推進室\02.令和7年度\600_温暖化対策事業（事務事業編）（第一）\604_電力一括契約（第二）\604_1電力調達方針【05】\02.HP掲載\報告書\"/>
    </mc:Choice>
  </mc:AlternateContent>
  <xr:revisionPtr revIDLastSave="0" documentId="13_ncr:1_{ED6278B9-8B13-4507-8C4B-B3CCE5846B5A}" xr6:coauthVersionLast="36" xr6:coauthVersionMax="36" xr10:uidLastSave="{00000000-0000-0000-0000-000000000000}"/>
  <bookViews>
    <workbookView xWindow="0" yWindow="0" windowWidth="10512" windowHeight="8136" xr2:uid="{E23426AF-B9C6-4EA6-9D19-5C900052F334}"/>
  </bookViews>
  <sheets>
    <sheet name="算出根拠所参考シート" sheetId="1" r:id="rId1"/>
  </sheets>
  <definedNames>
    <definedName name="_xlnm.Print_Area" localSheetId="0">算出根拠所参考シート!$A$1:$E$66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2" i="1" l="1"/>
  <c r="D63" i="1"/>
  <c r="D35" i="1"/>
  <c r="C8" i="1"/>
  <c r="D49" i="1" s="1"/>
  <c r="I53" i="1"/>
  <c r="G54" i="1"/>
  <c r="G55" i="1"/>
  <c r="I47" i="1"/>
  <c r="I42" i="1"/>
  <c r="D42" i="1" s="1"/>
  <c r="D43" i="1"/>
  <c r="I38" i="1"/>
  <c r="D38" i="1" s="1"/>
  <c r="I39" i="1"/>
  <c r="D39" i="1" s="1"/>
  <c r="I35" i="1"/>
  <c r="I36" i="1"/>
  <c r="D36" i="1" s="1"/>
  <c r="I37" i="1"/>
  <c r="D37" i="1" s="1"/>
  <c r="I40" i="1"/>
  <c r="D40" i="1" s="1"/>
  <c r="I41" i="1"/>
  <c r="D41" i="1" s="1"/>
  <c r="D47" i="1" l="1"/>
  <c r="D48" i="1"/>
  <c r="C14" i="1" l="1"/>
  <c r="D57" i="1" l="1"/>
  <c r="D56" i="1"/>
  <c r="D53" i="1"/>
  <c r="D54" i="1"/>
  <c r="D55" i="1"/>
  <c r="D65" i="1" l="1"/>
</calcChain>
</file>

<file path=xl/sharedStrings.xml><?xml version="1.0" encoding="utf-8"?>
<sst xmlns="http://schemas.openxmlformats.org/spreadsheetml/2006/main" count="105" uniqueCount="59">
  <si>
    <t>上尾市電力調達に係る環境配慮方針に基づく基本方針評価報告書　算出根拠算定参考シート</t>
    <rPh sb="0" eb="3">
      <t>アゲオシ</t>
    </rPh>
    <rPh sb="3" eb="5">
      <t>デンリョク</t>
    </rPh>
    <rPh sb="5" eb="7">
      <t>チョウタツ</t>
    </rPh>
    <rPh sb="8" eb="9">
      <t>カカ</t>
    </rPh>
    <rPh sb="10" eb="16">
      <t>カンキョウハイリョホウシン</t>
    </rPh>
    <rPh sb="17" eb="18">
      <t>モト</t>
    </rPh>
    <rPh sb="20" eb="24">
      <t>キホンホウシン</t>
    </rPh>
    <rPh sb="24" eb="29">
      <t>ヒョウカホウコクショ</t>
    </rPh>
    <rPh sb="30" eb="34">
      <t>サンシュツコンキョ</t>
    </rPh>
    <rPh sb="34" eb="36">
      <t>サンテイ</t>
    </rPh>
    <rPh sb="36" eb="38">
      <t>サンコウ</t>
    </rPh>
    <phoneticPr fontId="2"/>
  </si>
  <si>
    <t>①直近年度の１kWh当たりの二酸化炭素排出係数（調整後排出係数）</t>
    <phoneticPr fontId="2"/>
  </si>
  <si>
    <t>②直近年度の未利用エネルギー活用状況</t>
    <phoneticPr fontId="2"/>
  </si>
  <si>
    <t>③直近年度の再生可能エネルギー導入状況</t>
    <phoneticPr fontId="2"/>
  </si>
  <si>
    <t>④需要家に対する省エネに係る情報提供、簡易的DRの取組及び地域における持続的な再エネ電気の創出・利用に向けた取組</t>
    <phoneticPr fontId="2"/>
  </si>
  <si>
    <t>１　基本項目</t>
    <rPh sb="2" eb="6">
      <t>キホンコウモク</t>
    </rPh>
    <phoneticPr fontId="2"/>
  </si>
  <si>
    <t>２　加点項目</t>
    <rPh sb="2" eb="6">
      <t>カテンコウモク</t>
    </rPh>
    <phoneticPr fontId="2"/>
  </si>
  <si>
    <t>内訳</t>
    <rPh sb="0" eb="2">
      <t>ウチワケ</t>
    </rPh>
    <phoneticPr fontId="2"/>
  </si>
  <si>
    <t>※本シートを様式１に添付するか、算出根拠が分かる資料を提出してください。</t>
    <rPh sb="1" eb="2">
      <t>ホン</t>
    </rPh>
    <rPh sb="6" eb="8">
      <t>ヨウシキ</t>
    </rPh>
    <rPh sb="10" eb="12">
      <t>テンプ</t>
    </rPh>
    <rPh sb="16" eb="20">
      <t>サンシュツコンキョ</t>
    </rPh>
    <rPh sb="21" eb="22">
      <t>ワ</t>
    </rPh>
    <rPh sb="24" eb="26">
      <t>シリョウ</t>
    </rPh>
    <rPh sb="27" eb="29">
      <t>テイシュツ</t>
    </rPh>
    <phoneticPr fontId="2"/>
  </si>
  <si>
    <t>※評価項目報告書を作成するための参考シートです。緑色セルに入力してください。</t>
    <rPh sb="1" eb="8">
      <t>ヒョウカコウモクホウコクショ</t>
    </rPh>
    <rPh sb="9" eb="11">
      <t>サクセイ</t>
    </rPh>
    <rPh sb="16" eb="18">
      <t>サンコウ</t>
    </rPh>
    <rPh sb="24" eb="26">
      <t>ミドリイロ</t>
    </rPh>
    <rPh sb="29" eb="31">
      <t>ニュウリョク</t>
    </rPh>
    <phoneticPr fontId="2"/>
  </si>
  <si>
    <t>kg-CO2/kWh</t>
    <phoneticPr fontId="2"/>
  </si>
  <si>
    <t>③J－クレジット制度により認証された再生可能エネルギー電気由来クレジット
の電力相当量</t>
    <phoneticPr fontId="2"/>
  </si>
  <si>
    <t>④非化石価値取引市場から調達した固定価格買取制度による再生可能エネル
ギー電気に係る非化石証書の量</t>
    <phoneticPr fontId="2"/>
  </si>
  <si>
    <t>⑤非化石価値取引市場から調達した再生可能エネルギー電気であることが判別
できるトラッキング付非FIT 非化石証書の量</t>
    <phoneticPr fontId="2"/>
  </si>
  <si>
    <t>⑥直近年度の供給電力量（需要端）</t>
    <phoneticPr fontId="2"/>
  </si>
  <si>
    <t>kWh</t>
    <phoneticPr fontId="2"/>
  </si>
  <si>
    <t>②取り組んでいない。</t>
    <rPh sb="1" eb="2">
      <t>ト</t>
    </rPh>
    <rPh sb="3" eb="4">
      <t>ク</t>
    </rPh>
    <phoneticPr fontId="4"/>
  </si>
  <si>
    <t>①直近年度の未利用エネルギーによる発電電力量（送電端）</t>
    <phoneticPr fontId="2"/>
  </si>
  <si>
    <t>②直近年度の供給電力量（需要端）</t>
    <phoneticPr fontId="2"/>
  </si>
  <si>
    <t xml:space="preserve">①取り組んでいる。   </t>
    <rPh sb="1" eb="2">
      <t>ト</t>
    </rPh>
    <rPh sb="3" eb="4">
      <t>ク</t>
    </rPh>
    <phoneticPr fontId="4"/>
  </si>
  <si>
    <t>※温対法に基づき環境大臣及び経済産業大臣が公表した又は同法に基づき貴社が算定した事業者全体の調整後排出係数</t>
    <rPh sb="1" eb="4">
      <t>オンタイホウ</t>
    </rPh>
    <rPh sb="5" eb="6">
      <t>モト</t>
    </rPh>
    <rPh sb="8" eb="12">
      <t>カンキョウダイジン</t>
    </rPh>
    <rPh sb="12" eb="13">
      <t>オヨ</t>
    </rPh>
    <rPh sb="14" eb="20">
      <t>ケイザイサンギョウダイジン</t>
    </rPh>
    <rPh sb="21" eb="23">
      <t>コウヒョウ</t>
    </rPh>
    <rPh sb="25" eb="26">
      <t>マタ</t>
    </rPh>
    <rPh sb="27" eb="29">
      <t>ドウホウ</t>
    </rPh>
    <rPh sb="30" eb="31">
      <t>モト</t>
    </rPh>
    <rPh sb="33" eb="35">
      <t>キシャ</t>
    </rPh>
    <rPh sb="36" eb="38">
      <t>サンテイ</t>
    </rPh>
    <rPh sb="40" eb="45">
      <t>ジギョウシャゼンタイ</t>
    </rPh>
    <rPh sb="46" eb="53">
      <t>チョウセイゴハイシュツケイスウ</t>
    </rPh>
    <phoneticPr fontId="1"/>
  </si>
  <si>
    <t>①直近年度自社施設で発生した再生可能エネルギー電気又は相対契約によって他社から購入した再生可能エネルギー電気とセットで供給されることで
再生可能エネルギー電源が特定できる非FIT非化石証書の量（送電端）</t>
    <phoneticPr fontId="2"/>
  </si>
  <si>
    <t>②グリーンエネルギーCO2 削減相当量認証制度により所内消費分の電力に由来するものとして認証されたグリーンエネルギーCO2削減相当量に相当するグリーンエネルギー証書（電力）の量</t>
    <phoneticPr fontId="2"/>
  </si>
  <si>
    <t>％</t>
    <phoneticPr fontId="2"/>
  </si>
  <si>
    <t>以下、計算用</t>
    <rPh sb="0" eb="2">
      <t>イカ</t>
    </rPh>
    <rPh sb="3" eb="6">
      <t>ケイサンヨウ</t>
    </rPh>
    <phoneticPr fontId="2"/>
  </si>
  <si>
    <t>区分</t>
    <rPh sb="0" eb="2">
      <t>クブン</t>
    </rPh>
    <phoneticPr fontId="2"/>
  </si>
  <si>
    <t>配点</t>
    <rPh sb="0" eb="2">
      <t>ハイテン</t>
    </rPh>
    <phoneticPr fontId="2"/>
  </si>
  <si>
    <t>結果</t>
    <rPh sb="0" eb="2">
      <t>ケッカ</t>
    </rPh>
    <phoneticPr fontId="2"/>
  </si>
  <si>
    <t>0.520以上</t>
    <phoneticPr fontId="2"/>
  </si>
  <si>
    <t>0.675％以上</t>
    <phoneticPr fontId="2"/>
  </si>
  <si>
    <t>活用していない</t>
    <rPh sb="0" eb="2">
      <t>カツヨウ</t>
    </rPh>
    <phoneticPr fontId="2"/>
  </si>
  <si>
    <t>15.00％以上</t>
    <phoneticPr fontId="2"/>
  </si>
  <si>
    <t>　　　　　　　　　　　　　　　　　　　　　　　→取組状況が分かる資料を提出してください。</t>
    <rPh sb="24" eb="26">
      <t>トリクミ</t>
    </rPh>
    <rPh sb="26" eb="28">
      <t>ジョウキョウ</t>
    </rPh>
    <rPh sb="29" eb="30">
      <t>ワ</t>
    </rPh>
    <rPh sb="32" eb="34">
      <t>シリョウ</t>
    </rPh>
    <rPh sb="35" eb="37">
      <t>テイシュツ</t>
    </rPh>
    <phoneticPr fontId="4"/>
  </si>
  <si>
    <t>0.000以上　 0.350未満</t>
    <phoneticPr fontId="2"/>
  </si>
  <si>
    <t>0.350以上 　0.375未満</t>
    <phoneticPr fontId="2"/>
  </si>
  <si>
    <t>0.375以上 　0.400未満</t>
    <phoneticPr fontId="2"/>
  </si>
  <si>
    <t>0.400以上 　0.425未満</t>
    <phoneticPr fontId="2"/>
  </si>
  <si>
    <t>0.425以上 　0.450未満</t>
    <phoneticPr fontId="2"/>
  </si>
  <si>
    <t>0.450以上 　0.475未満</t>
    <phoneticPr fontId="2"/>
  </si>
  <si>
    <t>0.475以上 　0.500未満</t>
    <phoneticPr fontId="2"/>
  </si>
  <si>
    <t>0.500以上 　0.520未満</t>
    <phoneticPr fontId="2"/>
  </si>
  <si>
    <t>0％超　0.675％未満</t>
    <phoneticPr fontId="2"/>
  </si>
  <si>
    <t>8.0％以上　15.0％未満</t>
    <phoneticPr fontId="2"/>
  </si>
  <si>
    <t>3.0％以上　8.0％未満</t>
    <phoneticPr fontId="2"/>
  </si>
  <si>
    <t>0％超　3.0％未満</t>
    <phoneticPr fontId="2"/>
  </si>
  <si>
    <t>導入していない</t>
    <rPh sb="0" eb="2">
      <t>ドウニュウ</t>
    </rPh>
    <phoneticPr fontId="2"/>
  </si>
  <si>
    <t>④需要家に対する省エネに係る情報提供、簡易的DRの取組及び地域における持続的な
再エネ電気の創出・利用に向けた取組</t>
    <phoneticPr fontId="2"/>
  </si>
  <si>
    <t>取り組んでいる</t>
    <rPh sb="0" eb="1">
      <t>ト</t>
    </rPh>
    <rPh sb="2" eb="3">
      <t>ク</t>
    </rPh>
    <phoneticPr fontId="2"/>
  </si>
  <si>
    <t>取り組んでいない</t>
    <rPh sb="0" eb="1">
      <t>ト</t>
    </rPh>
    <rPh sb="2" eb="3">
      <t>ク</t>
    </rPh>
    <phoneticPr fontId="2"/>
  </si>
  <si>
    <t xml:space="preserve"> </t>
    <phoneticPr fontId="2"/>
  </si>
  <si>
    <t>２　加点項目</t>
    <rPh sb="2" eb="4">
      <t>カテン</t>
    </rPh>
    <rPh sb="4" eb="6">
      <t>コウモク</t>
    </rPh>
    <phoneticPr fontId="2"/>
  </si>
  <si>
    <t>未満</t>
    <rPh sb="0" eb="2">
      <t>ミマン</t>
    </rPh>
    <phoneticPr fontId="3"/>
  </si>
  <si>
    <t>以上</t>
    <rPh sb="0" eb="2">
      <t>イジョウ</t>
    </rPh>
    <phoneticPr fontId="3"/>
  </si>
  <si>
    <t>←リンク。編集不要</t>
    <rPh sb="5" eb="7">
      <t>ヘンシュウ</t>
    </rPh>
    <rPh sb="7" eb="9">
      <t>フヨウ</t>
    </rPh>
    <phoneticPr fontId="2"/>
  </si>
  <si>
    <t>以上</t>
    <rPh sb="0" eb="2">
      <t>イジョウ</t>
    </rPh>
    <phoneticPr fontId="2"/>
  </si>
  <si>
    <t>未満</t>
    <rPh sb="0" eb="2">
      <t>ミマン</t>
    </rPh>
    <phoneticPr fontId="2"/>
  </si>
  <si>
    <t>赤字編集可能</t>
    <rPh sb="0" eb="2">
      <t>アカジ</t>
    </rPh>
    <rPh sb="2" eb="4">
      <t>ヘンシュウ</t>
    </rPh>
    <rPh sb="4" eb="6">
      <t>カノウ</t>
    </rPh>
    <phoneticPr fontId="2"/>
  </si>
  <si>
    <t>超</t>
    <rPh sb="0" eb="1">
      <t>コ</t>
    </rPh>
    <phoneticPr fontId="2"/>
  </si>
  <si>
    <t>配点合計</t>
    <rPh sb="0" eb="4">
      <t>ハイテンゴウケイ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</si>
</sst>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
    <numFmt numFmtId="178" formatCode="0.000_ "/>
  </numFmts>
  <fonts count="8"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rgb="FFFF0000"/>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3">
    <xf numFmtId="0" fontId="0" fillId="0" borderId="0" xfId="0">
      <alignment vertical="center"/>
    </xf>
    <xf numFmtId="0" fontId="3" fillId="0" borderId="0" xfId="0" applyFont="1">
      <alignment vertical="center"/>
    </xf>
    <xf numFmtId="0" fontId="0" fillId="0" borderId="0" xfId="0" applyAlignment="1">
      <alignment vertical="center" wrapText="1"/>
    </xf>
    <xf numFmtId="0" fontId="5" fillId="0" borderId="0" xfId="0" applyFont="1">
      <alignment vertical="center"/>
    </xf>
    <xf numFmtId="0" fontId="5" fillId="0" borderId="1"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lignment vertical="center"/>
    </xf>
    <xf numFmtId="0" fontId="5" fillId="0" borderId="0" xfId="0" applyFont="1" applyAlignment="1">
      <alignment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lignment vertical="center"/>
    </xf>
    <xf numFmtId="176" fontId="5" fillId="2" borderId="1" xfId="0" applyNumberFormat="1" applyFont="1" applyFill="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177" fontId="0" fillId="0" borderId="3" xfId="0" applyNumberFormat="1" applyBorder="1">
      <alignment vertical="center"/>
    </xf>
    <xf numFmtId="177" fontId="0" fillId="0" borderId="5" xfId="0" applyNumberFormat="1" applyBorder="1">
      <alignment vertical="center"/>
    </xf>
    <xf numFmtId="178" fontId="5" fillId="2" borderId="2" xfId="0" applyNumberFormat="1" applyFont="1" applyFill="1" applyBorder="1">
      <alignment vertical="center"/>
    </xf>
    <xf numFmtId="177" fontId="0" fillId="0" borderId="7" xfId="0" applyNumberFormat="1" applyFill="1" applyBorder="1">
      <alignment vertical="center"/>
    </xf>
    <xf numFmtId="0" fontId="0" fillId="0" borderId="8" xfId="0" applyFill="1" applyBorder="1">
      <alignment vertical="center"/>
    </xf>
    <xf numFmtId="0" fontId="0" fillId="0" borderId="11" xfId="0" applyBorder="1">
      <alignment vertical="center"/>
    </xf>
    <xf numFmtId="177" fontId="0" fillId="0" borderId="9" xfId="0" applyNumberFormat="1" applyBorder="1">
      <alignment vertical="center"/>
    </xf>
    <xf numFmtId="177" fontId="0" fillId="0" borderId="1" xfId="0" applyNumberFormat="1" applyBorder="1">
      <alignment vertical="center"/>
    </xf>
    <xf numFmtId="177" fontId="7" fillId="3" borderId="5" xfId="0" applyNumberFormat="1" applyFont="1" applyFill="1" applyBorder="1">
      <alignment vertical="center"/>
    </xf>
    <xf numFmtId="177" fontId="7" fillId="0" borderId="10" xfId="0" applyNumberFormat="1" applyFont="1" applyBorder="1">
      <alignment vertical="center"/>
    </xf>
    <xf numFmtId="177" fontId="7" fillId="0" borderId="5" xfId="0" applyNumberFormat="1" applyFont="1" applyBorder="1">
      <alignment vertical="center"/>
    </xf>
    <xf numFmtId="177" fontId="7" fillId="0" borderId="7" xfId="0" applyNumberFormat="1" applyFont="1" applyBorder="1">
      <alignment vertical="center"/>
    </xf>
    <xf numFmtId="177" fontId="7" fillId="3" borderId="7" xfId="0" applyNumberFormat="1" applyFont="1" applyFill="1" applyBorder="1">
      <alignment vertical="center"/>
    </xf>
    <xf numFmtId="177" fontId="7" fillId="0" borderId="3" xfId="0" applyNumberFormat="1" applyFont="1" applyBorder="1">
      <alignment vertical="center"/>
    </xf>
    <xf numFmtId="177" fontId="7" fillId="0" borderId="7" xfId="0" applyNumberFormat="1" applyFont="1" applyFill="1" applyBorder="1">
      <alignment vertical="center"/>
    </xf>
    <xf numFmtId="177" fontId="0" fillId="3" borderId="12" xfId="0" applyNumberFormat="1" applyFont="1" applyFill="1" applyBorder="1">
      <alignment vertical="center"/>
    </xf>
    <xf numFmtId="177" fontId="0" fillId="3" borderId="13" xfId="0" applyNumberFormat="1" applyFont="1" applyFill="1" applyBorder="1">
      <alignment vertical="center"/>
    </xf>
    <xf numFmtId="0" fontId="0" fillId="0" borderId="0" xfId="0" applyAlignment="1">
      <alignment horizontal="right" vertical="center"/>
    </xf>
    <xf numFmtId="0" fontId="5" fillId="2" borderId="1" xfId="0" applyFont="1" applyFill="1" applyBorder="1" applyAlignment="1">
      <alignment horizontal="center" vertical="center"/>
    </xf>
    <xf numFmtId="0" fontId="5" fillId="0" borderId="0" xfId="0" applyFont="1" applyAlignment="1">
      <alignment vertical="center" wrapText="1"/>
    </xf>
    <xf numFmtId="0" fontId="3" fillId="0" borderId="0" xfId="0" applyFont="1" applyAlignment="1">
      <alignment horizontal="center" vertical="center"/>
    </xf>
    <xf numFmtId="2" fontId="5" fillId="0" borderId="2" xfId="0" applyNumberFormat="1" applyFont="1" applyBorder="1">
      <alignment vertical="center"/>
    </xf>
    <xf numFmtId="0" fontId="0" fillId="0" borderId="15" xfId="0" applyBorder="1" applyAlignment="1">
      <alignment horizontal="center" vertical="center"/>
    </xf>
    <xf numFmtId="0" fontId="3"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2748-BBC2-474A-ACFA-D4C33EA0E9DA}">
  <sheetPr>
    <pageSetUpPr fitToPage="1"/>
  </sheetPr>
  <dimension ref="A1:K65"/>
  <sheetViews>
    <sheetView tabSelected="1" view="pageBreakPreview" zoomScale="90" zoomScaleNormal="100" zoomScaleSheetLayoutView="90" workbookViewId="0">
      <selection sqref="A1:E1"/>
    </sheetView>
  </sheetViews>
  <sheetFormatPr defaultRowHeight="18" x14ac:dyDescent="0.45"/>
  <cols>
    <col min="1" max="1" width="2.69921875" customWidth="1"/>
    <col min="2" max="2" width="60.5" customWidth="1"/>
    <col min="3" max="4" width="10.69921875" customWidth="1"/>
    <col min="5" max="5" width="2.69921875" customWidth="1"/>
    <col min="6" max="6" width="0" style="36" hidden="1" customWidth="1"/>
    <col min="7" max="10" width="0" hidden="1" customWidth="1"/>
  </cols>
  <sheetData>
    <row r="1" spans="1:6" x14ac:dyDescent="0.45">
      <c r="A1" s="39" t="s">
        <v>0</v>
      </c>
      <c r="B1" s="39"/>
      <c r="C1" s="39"/>
      <c r="D1" s="39"/>
      <c r="E1" s="39"/>
      <c r="F1" s="5"/>
    </row>
    <row r="2" spans="1:6" x14ac:dyDescent="0.45">
      <c r="A2" s="3" t="s">
        <v>9</v>
      </c>
      <c r="B2" s="3"/>
      <c r="C2" s="3"/>
      <c r="D2" s="3"/>
      <c r="E2" s="3"/>
      <c r="F2" s="5"/>
    </row>
    <row r="3" spans="1:6" x14ac:dyDescent="0.45">
      <c r="A3" s="3"/>
      <c r="B3" s="3"/>
      <c r="C3" s="3"/>
      <c r="D3" s="3"/>
      <c r="E3" s="3"/>
      <c r="F3" s="5"/>
    </row>
    <row r="4" spans="1:6" ht="18.600000000000001" thickBot="1" x14ac:dyDescent="0.5">
      <c r="A4" s="1" t="s">
        <v>5</v>
      </c>
      <c r="B4" s="3"/>
      <c r="C4" s="3"/>
      <c r="D4" s="3"/>
      <c r="E4" s="3"/>
      <c r="F4" s="5"/>
    </row>
    <row r="5" spans="1:6" ht="18.600000000000001" thickBot="1" x14ac:dyDescent="0.5">
      <c r="A5" s="3" t="s">
        <v>1</v>
      </c>
      <c r="B5" s="3"/>
      <c r="C5" s="21">
        <v>0.52</v>
      </c>
      <c r="D5" s="3" t="s">
        <v>10</v>
      </c>
      <c r="E5" s="3"/>
      <c r="F5" s="5"/>
    </row>
    <row r="6" spans="1:6" ht="36" x14ac:dyDescent="0.45">
      <c r="A6" s="3"/>
      <c r="B6" s="10" t="s">
        <v>20</v>
      </c>
      <c r="C6" s="3"/>
      <c r="D6" s="3"/>
      <c r="E6" s="3"/>
      <c r="F6" s="5"/>
    </row>
    <row r="7" spans="1:6" ht="18.600000000000001" thickBot="1" x14ac:dyDescent="0.5">
      <c r="A7" s="3"/>
      <c r="B7" s="3"/>
      <c r="C7" s="3"/>
      <c r="D7" s="3"/>
      <c r="E7" s="3"/>
      <c r="F7" s="5"/>
    </row>
    <row r="8" spans="1:6" ht="18.600000000000001" thickBot="1" x14ac:dyDescent="0.5">
      <c r="A8" s="3" t="s">
        <v>2</v>
      </c>
      <c r="B8" s="3"/>
      <c r="C8" s="40" t="e">
        <f>C10/C11*100</f>
        <v>#DIV/0!</v>
      </c>
      <c r="D8" s="3" t="s">
        <v>23</v>
      </c>
      <c r="E8" s="3"/>
      <c r="F8" s="5"/>
    </row>
    <row r="9" spans="1:6" x14ac:dyDescent="0.45">
      <c r="A9" s="3"/>
      <c r="B9" s="3" t="s">
        <v>7</v>
      </c>
      <c r="C9" s="3"/>
      <c r="D9" s="3"/>
      <c r="E9" s="3"/>
      <c r="F9" s="5"/>
    </row>
    <row r="10" spans="1:6" x14ac:dyDescent="0.45">
      <c r="A10" s="3"/>
      <c r="B10" s="4" t="s">
        <v>17</v>
      </c>
      <c r="C10" s="14">
        <v>0</v>
      </c>
      <c r="D10" s="3" t="s">
        <v>15</v>
      </c>
      <c r="E10" s="3"/>
      <c r="F10" s="5"/>
    </row>
    <row r="11" spans="1:6" x14ac:dyDescent="0.45">
      <c r="A11" s="3"/>
      <c r="B11" s="4" t="s">
        <v>18</v>
      </c>
      <c r="C11" s="14">
        <v>0</v>
      </c>
      <c r="D11" s="3" t="s">
        <v>15</v>
      </c>
      <c r="E11" s="3"/>
      <c r="F11" s="5"/>
    </row>
    <row r="12" spans="1:6" x14ac:dyDescent="0.45">
      <c r="A12" s="3"/>
      <c r="B12" s="3" t="s">
        <v>8</v>
      </c>
      <c r="C12" s="3"/>
      <c r="D12" s="3"/>
      <c r="E12" s="3"/>
      <c r="F12" s="5"/>
    </row>
    <row r="13" spans="1:6" ht="18.600000000000001" thickBot="1" x14ac:dyDescent="0.5">
      <c r="A13" s="3"/>
      <c r="B13" s="3"/>
      <c r="C13" s="3"/>
      <c r="D13" s="3"/>
      <c r="E13" s="3"/>
      <c r="F13" s="5"/>
    </row>
    <row r="14" spans="1:6" ht="18.600000000000001" thickBot="1" x14ac:dyDescent="0.5">
      <c r="A14" s="3" t="s">
        <v>3</v>
      </c>
      <c r="B14" s="3"/>
      <c r="C14" s="40" t="e">
        <f>SUM(C16:C20)/C21*100</f>
        <v>#DIV/0!</v>
      </c>
      <c r="D14" s="3" t="s">
        <v>23</v>
      </c>
      <c r="E14" s="3"/>
      <c r="F14" s="5"/>
    </row>
    <row r="15" spans="1:6" x14ac:dyDescent="0.45">
      <c r="A15" s="3"/>
      <c r="B15" s="3" t="s">
        <v>7</v>
      </c>
      <c r="C15" s="3"/>
      <c r="D15" s="3"/>
      <c r="E15" s="3"/>
      <c r="F15" s="5"/>
    </row>
    <row r="16" spans="1:6" ht="48" customHeight="1" x14ac:dyDescent="0.45">
      <c r="A16" s="3"/>
      <c r="B16" s="7" t="s">
        <v>21</v>
      </c>
      <c r="C16" s="14">
        <v>0</v>
      </c>
      <c r="D16" s="3" t="s">
        <v>15</v>
      </c>
      <c r="E16" s="3"/>
      <c r="F16" s="5"/>
    </row>
    <row r="17" spans="1:6" ht="48" customHeight="1" x14ac:dyDescent="0.45">
      <c r="A17" s="3"/>
      <c r="B17" s="8" t="s">
        <v>22</v>
      </c>
      <c r="C17" s="14">
        <v>0</v>
      </c>
      <c r="D17" s="3" t="s">
        <v>15</v>
      </c>
      <c r="E17" s="3"/>
      <c r="F17" s="5"/>
    </row>
    <row r="18" spans="1:6" ht="48" customHeight="1" x14ac:dyDescent="0.45">
      <c r="A18" s="3"/>
      <c r="B18" s="8" t="s">
        <v>11</v>
      </c>
      <c r="C18" s="14">
        <v>0</v>
      </c>
      <c r="D18" s="3" t="s">
        <v>15</v>
      </c>
      <c r="E18" s="3"/>
      <c r="F18" s="5"/>
    </row>
    <row r="19" spans="1:6" ht="48" customHeight="1" x14ac:dyDescent="0.45">
      <c r="A19" s="3"/>
      <c r="B19" s="8" t="s">
        <v>12</v>
      </c>
      <c r="C19" s="14">
        <v>0</v>
      </c>
      <c r="D19" s="3" t="s">
        <v>15</v>
      </c>
      <c r="E19" s="3"/>
      <c r="F19" s="5"/>
    </row>
    <row r="20" spans="1:6" ht="48" customHeight="1" x14ac:dyDescent="0.45">
      <c r="A20" s="3"/>
      <c r="B20" s="8" t="s">
        <v>13</v>
      </c>
      <c r="C20" s="14">
        <v>0</v>
      </c>
      <c r="D20" s="3" t="s">
        <v>15</v>
      </c>
      <c r="E20" s="3"/>
      <c r="F20" s="5"/>
    </row>
    <row r="21" spans="1:6" ht="48" customHeight="1" x14ac:dyDescent="0.45">
      <c r="A21" s="3"/>
      <c r="B21" s="9" t="s">
        <v>14</v>
      </c>
      <c r="C21" s="14">
        <v>0</v>
      </c>
      <c r="D21" s="3" t="s">
        <v>15</v>
      </c>
      <c r="E21" s="3"/>
      <c r="F21" s="5"/>
    </row>
    <row r="22" spans="1:6" ht="17.399999999999999" customHeight="1" x14ac:dyDescent="0.45">
      <c r="A22" s="3"/>
      <c r="B22" s="3" t="s">
        <v>8</v>
      </c>
      <c r="C22" s="3"/>
      <c r="D22" s="3"/>
      <c r="E22" s="3"/>
      <c r="F22" s="5"/>
    </row>
    <row r="23" spans="1:6" ht="17.399999999999999" customHeight="1" x14ac:dyDescent="0.45">
      <c r="A23" s="3"/>
      <c r="B23" s="3"/>
      <c r="C23" s="3"/>
      <c r="D23" s="3"/>
      <c r="E23" s="3"/>
      <c r="F23" s="5"/>
    </row>
    <row r="24" spans="1:6" x14ac:dyDescent="0.45">
      <c r="A24" s="1" t="s">
        <v>6</v>
      </c>
      <c r="B24" s="3"/>
      <c r="C24" s="3"/>
      <c r="D24" s="3"/>
      <c r="E24" s="3"/>
      <c r="F24" s="5"/>
    </row>
    <row r="25" spans="1:6" ht="18" customHeight="1" x14ac:dyDescent="0.45">
      <c r="A25" s="38" t="s">
        <v>46</v>
      </c>
      <c r="B25" s="38"/>
      <c r="C25" s="38"/>
      <c r="D25" s="38"/>
      <c r="E25" s="3"/>
      <c r="F25" s="5"/>
    </row>
    <row r="26" spans="1:6" x14ac:dyDescent="0.45">
      <c r="A26" s="38"/>
      <c r="B26" s="38"/>
      <c r="C26" s="38"/>
      <c r="D26" s="38"/>
      <c r="E26" s="3"/>
      <c r="F26" s="5"/>
    </row>
    <row r="27" spans="1:6" x14ac:dyDescent="0.45">
      <c r="A27" s="3"/>
      <c r="B27" s="5" t="s">
        <v>19</v>
      </c>
      <c r="C27" s="37"/>
      <c r="D27" s="3"/>
      <c r="E27" s="3"/>
      <c r="F27" s="5"/>
    </row>
    <row r="28" spans="1:6" x14ac:dyDescent="0.45">
      <c r="A28" s="3"/>
      <c r="B28" s="6" t="s">
        <v>32</v>
      </c>
      <c r="D28" s="3"/>
      <c r="E28" s="3"/>
      <c r="F28" s="5"/>
    </row>
    <row r="29" spans="1:6" ht="17.399999999999999" customHeight="1" x14ac:dyDescent="0.45">
      <c r="A29" s="3"/>
      <c r="B29" s="5" t="s">
        <v>16</v>
      </c>
      <c r="C29" s="37"/>
      <c r="D29" s="3"/>
      <c r="E29" s="3"/>
      <c r="F29" s="5"/>
    </row>
    <row r="30" spans="1:6" x14ac:dyDescent="0.45">
      <c r="A30" s="3"/>
      <c r="B30" s="3"/>
      <c r="C30" s="3"/>
      <c r="D30" s="3"/>
      <c r="E30" s="3"/>
      <c r="F30" s="5"/>
    </row>
    <row r="31" spans="1:6" x14ac:dyDescent="0.45">
      <c r="A31" s="1" t="s">
        <v>24</v>
      </c>
      <c r="B31" s="3"/>
      <c r="C31" s="3"/>
      <c r="D31" s="3"/>
      <c r="E31" s="3"/>
      <c r="F31" s="5"/>
    </row>
    <row r="32" spans="1:6" x14ac:dyDescent="0.45">
      <c r="A32" s="3"/>
      <c r="B32" s="1" t="s">
        <v>5</v>
      </c>
      <c r="C32" s="3" t="s">
        <v>49</v>
      </c>
      <c r="D32" s="3"/>
      <c r="E32" s="3"/>
      <c r="F32" s="5"/>
    </row>
    <row r="33" spans="2:11" x14ac:dyDescent="0.45">
      <c r="B33" s="3" t="s">
        <v>1</v>
      </c>
      <c r="C33" s="3"/>
      <c r="D33" s="3"/>
      <c r="E33" s="3"/>
      <c r="F33" s="5"/>
    </row>
    <row r="34" spans="2:11" x14ac:dyDescent="0.45">
      <c r="B34" s="11" t="s">
        <v>25</v>
      </c>
      <c r="C34" s="12" t="s">
        <v>26</v>
      </c>
      <c r="D34" s="12" t="s">
        <v>27</v>
      </c>
      <c r="I34" t="s">
        <v>53</v>
      </c>
    </row>
    <row r="35" spans="2:11" x14ac:dyDescent="0.45">
      <c r="B35" s="12" t="s">
        <v>33</v>
      </c>
      <c r="C35" s="12">
        <v>70</v>
      </c>
      <c r="D35" s="12">
        <f>IF($C$5&lt;G36,C35,0)</f>
        <v>0</v>
      </c>
      <c r="F35" s="36">
        <v>34</v>
      </c>
      <c r="G35" t="s">
        <v>56</v>
      </c>
      <c r="I35" s="19">
        <f>$G$36</f>
        <v>0.35</v>
      </c>
      <c r="J35" s="15" t="s">
        <v>51</v>
      </c>
    </row>
    <row r="36" spans="2:11" x14ac:dyDescent="0.45">
      <c r="B36" s="12" t="s">
        <v>34</v>
      </c>
      <c r="C36" s="12">
        <v>65</v>
      </c>
      <c r="D36" s="12">
        <f t="shared" ref="D36:D43" si="0">IF(AND(G36&lt;=$C$5,$C$5&lt;I36),C36,0)</f>
        <v>0</v>
      </c>
      <c r="F36" s="36">
        <v>35</v>
      </c>
      <c r="G36" s="32">
        <v>0.35</v>
      </c>
      <c r="H36" s="15" t="s">
        <v>52</v>
      </c>
      <c r="I36" s="20">
        <f>$G$37</f>
        <v>0.375</v>
      </c>
      <c r="J36" s="17" t="s">
        <v>51</v>
      </c>
    </row>
    <row r="37" spans="2:11" x14ac:dyDescent="0.45">
      <c r="B37" s="12" t="s">
        <v>35</v>
      </c>
      <c r="C37" s="12">
        <v>60</v>
      </c>
      <c r="D37" s="12">
        <f t="shared" si="0"/>
        <v>0</v>
      </c>
      <c r="F37" s="36">
        <v>36</v>
      </c>
      <c r="G37" s="29">
        <v>0.375</v>
      </c>
      <c r="H37" s="17" t="s">
        <v>52</v>
      </c>
      <c r="I37" s="20">
        <f>$G$38</f>
        <v>0.4</v>
      </c>
      <c r="J37" s="17" t="s">
        <v>51</v>
      </c>
    </row>
    <row r="38" spans="2:11" x14ac:dyDescent="0.45">
      <c r="B38" s="12" t="s">
        <v>36</v>
      </c>
      <c r="C38" s="12">
        <v>55</v>
      </c>
      <c r="D38" s="12">
        <f t="shared" si="0"/>
        <v>0</v>
      </c>
      <c r="F38" s="36">
        <v>37</v>
      </c>
      <c r="G38" s="29">
        <v>0.4</v>
      </c>
      <c r="H38" s="17" t="s">
        <v>52</v>
      </c>
      <c r="I38" s="20">
        <f>$G$39</f>
        <v>0.42499999999999999</v>
      </c>
      <c r="J38" s="17" t="s">
        <v>51</v>
      </c>
    </row>
    <row r="39" spans="2:11" x14ac:dyDescent="0.45">
      <c r="B39" s="12" t="s">
        <v>37</v>
      </c>
      <c r="C39" s="12">
        <v>50</v>
      </c>
      <c r="D39" s="12">
        <f t="shared" si="0"/>
        <v>0</v>
      </c>
      <c r="F39" s="36">
        <v>38</v>
      </c>
      <c r="G39" s="29">
        <v>0.42499999999999999</v>
      </c>
      <c r="H39" s="17" t="s">
        <v>52</v>
      </c>
      <c r="I39" s="20">
        <f>$G$40</f>
        <v>0.45</v>
      </c>
      <c r="J39" s="17" t="s">
        <v>51</v>
      </c>
    </row>
    <row r="40" spans="2:11" x14ac:dyDescent="0.45">
      <c r="B40" s="12" t="s">
        <v>38</v>
      </c>
      <c r="C40" s="12">
        <v>45</v>
      </c>
      <c r="D40" s="12">
        <f t="shared" si="0"/>
        <v>0</v>
      </c>
      <c r="F40" s="36">
        <v>39</v>
      </c>
      <c r="G40" s="29">
        <v>0.45</v>
      </c>
      <c r="H40" s="17" t="s">
        <v>52</v>
      </c>
      <c r="I40" s="20">
        <f>$G$41</f>
        <v>0.47499999999999998</v>
      </c>
      <c r="J40" s="17" t="s">
        <v>51</v>
      </c>
    </row>
    <row r="41" spans="2:11" x14ac:dyDescent="0.45">
      <c r="B41" s="12" t="s">
        <v>39</v>
      </c>
      <c r="C41" s="12">
        <v>40</v>
      </c>
      <c r="D41" s="12">
        <f t="shared" si="0"/>
        <v>0</v>
      </c>
      <c r="F41" s="36">
        <v>40</v>
      </c>
      <c r="G41" s="29">
        <v>0.47499999999999998</v>
      </c>
      <c r="H41" s="17" t="s">
        <v>52</v>
      </c>
      <c r="I41" s="20">
        <f>$G$42</f>
        <v>0.5</v>
      </c>
      <c r="J41" s="17" t="s">
        <v>51</v>
      </c>
    </row>
    <row r="42" spans="2:11" x14ac:dyDescent="0.45">
      <c r="B42" s="12" t="s">
        <v>40</v>
      </c>
      <c r="C42" s="12">
        <v>35</v>
      </c>
      <c r="D42" s="12">
        <f t="shared" si="0"/>
        <v>0</v>
      </c>
      <c r="F42" s="36">
        <v>41</v>
      </c>
      <c r="G42" s="29">
        <v>0.5</v>
      </c>
      <c r="H42" s="17" t="s">
        <v>52</v>
      </c>
      <c r="I42" s="22">
        <f>$G$43</f>
        <v>0.52</v>
      </c>
      <c r="J42" s="23" t="s">
        <v>55</v>
      </c>
    </row>
    <row r="43" spans="2:11" x14ac:dyDescent="0.45">
      <c r="B43" s="12" t="s">
        <v>28</v>
      </c>
      <c r="C43" s="12">
        <v>0</v>
      </c>
      <c r="D43" s="12">
        <f t="shared" si="0"/>
        <v>0</v>
      </c>
      <c r="G43" s="33">
        <v>0.52</v>
      </c>
      <c r="H43" s="23" t="s">
        <v>54</v>
      </c>
      <c r="I43" s="16"/>
      <c r="J43" s="13"/>
      <c r="K43" s="13"/>
    </row>
    <row r="44" spans="2:11" x14ac:dyDescent="0.45">
      <c r="J44" s="13"/>
    </row>
    <row r="45" spans="2:11" x14ac:dyDescent="0.45">
      <c r="B45" s="3" t="s">
        <v>2</v>
      </c>
    </row>
    <row r="46" spans="2:11" x14ac:dyDescent="0.45">
      <c r="B46" s="11" t="s">
        <v>25</v>
      </c>
      <c r="C46" s="12" t="s">
        <v>26</v>
      </c>
      <c r="D46" s="12" t="s">
        <v>27</v>
      </c>
    </row>
    <row r="47" spans="2:11" x14ac:dyDescent="0.45">
      <c r="B47" s="12" t="s">
        <v>29</v>
      </c>
      <c r="C47" s="12">
        <v>10</v>
      </c>
      <c r="D47" s="12" t="e">
        <f>IF($C$8&gt;=I47,C47,0)</f>
        <v>#DIV/0!</v>
      </c>
      <c r="F47" s="36">
        <v>46</v>
      </c>
      <c r="G47" t="s">
        <v>56</v>
      </c>
      <c r="I47" s="26">
        <f>$I$48</f>
        <v>0.67500000000000004</v>
      </c>
      <c r="J47" s="15" t="s">
        <v>52</v>
      </c>
    </row>
    <row r="48" spans="2:11" x14ac:dyDescent="0.45">
      <c r="B48" s="12" t="s">
        <v>41</v>
      </c>
      <c r="C48" s="12">
        <v>5</v>
      </c>
      <c r="D48" s="12" t="e">
        <f>IF(AND(G48&lt;$C$8,$C$8&lt;I48),C48,0)</f>
        <v>#DIV/0!</v>
      </c>
      <c r="F48" s="36">
        <v>47</v>
      </c>
      <c r="G48" s="28">
        <v>0</v>
      </c>
      <c r="H48" s="24" t="s">
        <v>52</v>
      </c>
      <c r="I48" s="29">
        <v>0.67500000000000004</v>
      </c>
      <c r="J48" s="18" t="s">
        <v>51</v>
      </c>
    </row>
    <row r="49" spans="2:11" x14ac:dyDescent="0.45">
      <c r="B49" s="12" t="s">
        <v>30</v>
      </c>
      <c r="C49" s="12">
        <v>0</v>
      </c>
      <c r="D49" s="12" t="e">
        <f>IF($C$8=G48,C49,0)</f>
        <v>#DIV/0!</v>
      </c>
      <c r="G49" s="25"/>
      <c r="H49" s="13"/>
      <c r="I49" s="25"/>
      <c r="J49" s="13"/>
      <c r="K49" s="13"/>
    </row>
    <row r="50" spans="2:11" x14ac:dyDescent="0.45">
      <c r="B50" s="13"/>
      <c r="C50" s="13"/>
      <c r="D50" s="13"/>
      <c r="G50" s="13"/>
      <c r="H50" s="13"/>
    </row>
    <row r="51" spans="2:11" x14ac:dyDescent="0.45">
      <c r="B51" s="3" t="s">
        <v>3</v>
      </c>
    </row>
    <row r="52" spans="2:11" x14ac:dyDescent="0.45">
      <c r="B52" s="11" t="s">
        <v>25</v>
      </c>
      <c r="C52" s="12" t="s">
        <v>26</v>
      </c>
      <c r="D52" s="12" t="s">
        <v>27</v>
      </c>
    </row>
    <row r="53" spans="2:11" x14ac:dyDescent="0.45">
      <c r="B53" s="12" t="s">
        <v>31</v>
      </c>
      <c r="C53" s="12">
        <v>20</v>
      </c>
      <c r="D53" s="12" t="e">
        <f>IF($C$14&gt;=I53,C53,0)</f>
        <v>#DIV/0!</v>
      </c>
      <c r="F53" s="36">
        <v>52</v>
      </c>
      <c r="G53" t="s">
        <v>56</v>
      </c>
      <c r="I53" s="26">
        <f>$I$54</f>
        <v>15</v>
      </c>
      <c r="J53" s="15" t="s">
        <v>52</v>
      </c>
    </row>
    <row r="54" spans="2:11" x14ac:dyDescent="0.45">
      <c r="B54" s="12" t="s">
        <v>42</v>
      </c>
      <c r="C54" s="12">
        <v>15</v>
      </c>
      <c r="D54" s="12" t="e">
        <f>IF(AND(G54&lt;=$C$14,$C$14&lt;I54),C54,0)</f>
        <v>#DIV/0!</v>
      </c>
      <c r="F54" s="36">
        <v>53</v>
      </c>
      <c r="G54" s="34">
        <f>$I$55</f>
        <v>8</v>
      </c>
      <c r="H54" s="15" t="s">
        <v>54</v>
      </c>
      <c r="I54" s="27">
        <v>15</v>
      </c>
      <c r="J54" s="17" t="s">
        <v>55</v>
      </c>
    </row>
    <row r="55" spans="2:11" x14ac:dyDescent="0.45">
      <c r="B55" s="12" t="s">
        <v>43</v>
      </c>
      <c r="C55" s="12">
        <v>10</v>
      </c>
      <c r="D55" s="12" t="e">
        <f>IF(AND(G55&lt;=$C$14,$C$14&lt;I55),C55,0)</f>
        <v>#DIV/0!</v>
      </c>
      <c r="F55" s="36">
        <v>54</v>
      </c>
      <c r="G55" s="35">
        <f>$I$56</f>
        <v>3</v>
      </c>
      <c r="H55" s="17" t="s">
        <v>54</v>
      </c>
      <c r="I55" s="27">
        <v>8</v>
      </c>
      <c r="J55" s="17" t="s">
        <v>55</v>
      </c>
    </row>
    <row r="56" spans="2:11" x14ac:dyDescent="0.45">
      <c r="B56" s="12" t="s">
        <v>44</v>
      </c>
      <c r="C56" s="12">
        <v>5</v>
      </c>
      <c r="D56" s="12" t="e">
        <f>IF(AND(G56&lt;=$C$14,$C$14&lt;I56),C56,0)</f>
        <v>#DIV/0!</v>
      </c>
      <c r="F56" s="36">
        <v>55</v>
      </c>
      <c r="G56" s="30">
        <v>0</v>
      </c>
      <c r="H56" s="18" t="s">
        <v>57</v>
      </c>
      <c r="I56" s="31">
        <v>3</v>
      </c>
      <c r="J56" s="18" t="s">
        <v>55</v>
      </c>
    </row>
    <row r="57" spans="2:11" x14ac:dyDescent="0.45">
      <c r="B57" s="12" t="s">
        <v>45</v>
      </c>
      <c r="C57" s="12">
        <v>0</v>
      </c>
      <c r="D57" s="12" t="e">
        <f>IF($C$14=G56,C57,0)</f>
        <v>#DIV/0!</v>
      </c>
    </row>
    <row r="59" spans="2:11" x14ac:dyDescent="0.45">
      <c r="B59" s="1" t="s">
        <v>50</v>
      </c>
    </row>
    <row r="60" spans="2:11" ht="36" x14ac:dyDescent="0.45">
      <c r="B60" s="2" t="s">
        <v>4</v>
      </c>
    </row>
    <row r="61" spans="2:11" x14ac:dyDescent="0.45">
      <c r="B61" s="11" t="s">
        <v>25</v>
      </c>
      <c r="C61" s="12" t="s">
        <v>26</v>
      </c>
      <c r="D61" s="12" t="s">
        <v>27</v>
      </c>
    </row>
    <row r="62" spans="2:11" x14ac:dyDescent="0.45">
      <c r="B62" s="12" t="s">
        <v>47</v>
      </c>
      <c r="C62" s="12">
        <v>5</v>
      </c>
      <c r="D62" s="12">
        <f>IF(C27="○",5,0)</f>
        <v>0</v>
      </c>
    </row>
    <row r="63" spans="2:11" x14ac:dyDescent="0.45">
      <c r="B63" s="12" t="s">
        <v>48</v>
      </c>
      <c r="C63" s="12">
        <v>0</v>
      </c>
      <c r="D63" s="12">
        <f>IF(C29="○",0,0)</f>
        <v>0</v>
      </c>
    </row>
    <row r="64" spans="2:11" ht="18.600000000000001" thickBot="1" x14ac:dyDescent="0.5"/>
    <row r="65" spans="3:4" ht="18.600000000000001" thickBot="1" x14ac:dyDescent="0.5">
      <c r="C65" s="42" t="s">
        <v>58</v>
      </c>
      <c r="D65" s="41" t="e">
        <f>SUM(D35:D43,D47:D49,D53:D57,D62:D63)</f>
        <v>#DIV/0!</v>
      </c>
    </row>
  </sheetData>
  <mergeCells count="2">
    <mergeCell ref="A25:D26"/>
    <mergeCell ref="A1:E1"/>
  </mergeCells>
  <phoneticPr fontId="2"/>
  <dataValidations count="1">
    <dataValidation type="list" allowBlank="1" showInputMessage="1" showErrorMessage="1" sqref="C27 C29" xr:uid="{757DBD45-9DBA-49B2-9FED-1A8F65F6FA7A}">
      <formula1>"　,○"</formula1>
    </dataValidation>
  </dataValidations>
  <pageMargins left="0.7" right="0.7" top="0.75" bottom="0.75" header="0.3" footer="0.3"/>
  <pageSetup paperSize="9" scale="5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算出根拠所参考シート</vt:lpstr>
      <vt:lpstr>算出根拠所参考シート!Print_Area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33065友光桂介</dc:creator>
  <cp:lastModifiedBy>33065友光桂介</cp:lastModifiedBy>
  <dcterms:created xsi:type="dcterms:W3CDTF">2025-09-12T01:42:45Z</dcterms:created>
  <dcterms:modified xsi:type="dcterms:W3CDTF">2025-10-16T09:11:44Z</dcterms:modified>
</cp:coreProperties>
</file>