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 defaultThemeVersion="124226"/>
  <xr:revisionPtr revIDLastSave="0" documentId="13_ncr:1_{C6BBE90E-FDC4-4BDC-8F58-BC8820CEFED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１（月単位）" sheetId="10" r:id="rId1"/>
    <sheet name="様式１（週単位）" sheetId="8" r:id="rId2"/>
  </sheets>
  <definedNames>
    <definedName name="_xlnm.Print_Area" localSheetId="0">'様式１（月単位）'!$A$1:$M$30</definedName>
    <definedName name="_xlnm.Print_Area" localSheetId="1">'様式１（週単位）'!$A$1:$M$76</definedName>
    <definedName name="_xlnm.Print_Titles" localSheetId="0">'様式１（月単位）'!$1:$8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8" l="1"/>
  <c r="J74" i="8"/>
  <c r="I73" i="8"/>
  <c r="J73" i="8"/>
  <c r="I72" i="8"/>
  <c r="J72" i="8"/>
  <c r="I71" i="8"/>
  <c r="J71" i="8"/>
  <c r="I70" i="8"/>
  <c r="J70" i="8"/>
  <c r="I69" i="8"/>
  <c r="J69" i="8"/>
  <c r="I68" i="8"/>
  <c r="J68" i="8"/>
  <c r="I67" i="8"/>
  <c r="J67" i="8"/>
  <c r="I66" i="8"/>
  <c r="J66" i="8"/>
  <c r="I62" i="8"/>
  <c r="J62" i="8"/>
  <c r="C9" i="10"/>
  <c r="F30" i="10" l="1"/>
  <c r="I28" i="10"/>
  <c r="I27" i="10"/>
  <c r="I26" i="10"/>
  <c r="I25" i="10"/>
  <c r="I24" i="10"/>
  <c r="I23" i="10"/>
  <c r="I22" i="10"/>
  <c r="I21" i="10"/>
  <c r="I20" i="10"/>
  <c r="I19" i="10"/>
  <c r="I17" i="10"/>
  <c r="I16" i="10"/>
  <c r="I15" i="10"/>
  <c r="I14" i="10"/>
  <c r="I13" i="10"/>
  <c r="I12" i="10"/>
  <c r="I11" i="10"/>
  <c r="I10" i="10"/>
  <c r="I9" i="10"/>
  <c r="J11" i="8"/>
  <c r="J65" i="8"/>
  <c r="J64" i="8"/>
  <c r="J63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H9" i="10"/>
  <c r="I50" i="8"/>
  <c r="I51" i="8"/>
  <c r="I52" i="8"/>
  <c r="I53" i="8"/>
  <c r="I54" i="8"/>
  <c r="I55" i="8"/>
  <c r="I56" i="8"/>
  <c r="I57" i="8"/>
  <c r="I58" i="8"/>
  <c r="I59" i="8"/>
  <c r="I60" i="8"/>
  <c r="I61" i="8"/>
  <c r="I63" i="8"/>
  <c r="I64" i="8"/>
  <c r="I65" i="8"/>
  <c r="Q21" i="8" l="1"/>
  <c r="P10" i="8"/>
  <c r="M4" i="8" s="1"/>
  <c r="H28" i="10"/>
  <c r="H27" i="10"/>
  <c r="H26" i="10"/>
  <c r="H25" i="10"/>
  <c r="H24" i="10"/>
  <c r="H23" i="10"/>
  <c r="H22" i="10"/>
  <c r="G30" i="10"/>
  <c r="E30" i="10"/>
  <c r="H21" i="10"/>
  <c r="H20" i="10"/>
  <c r="H19" i="10"/>
  <c r="H18" i="10"/>
  <c r="I18" i="10" s="1"/>
  <c r="H17" i="10"/>
  <c r="H16" i="10"/>
  <c r="H15" i="10"/>
  <c r="H14" i="10"/>
  <c r="H13" i="10"/>
  <c r="H12" i="10"/>
  <c r="H11" i="10"/>
  <c r="H10" i="10"/>
  <c r="H76" i="8"/>
  <c r="G76" i="8"/>
  <c r="F76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J10" i="8" s="1"/>
  <c r="Q76" i="8" l="1"/>
  <c r="J76" i="8" s="1"/>
  <c r="K76" i="8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H30" i="10"/>
  <c r="I76" i="8"/>
  <c r="C10" i="10" l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Q30" i="10" l="1"/>
  <c r="I30" i="10" s="1"/>
  <c r="J30" i="10" s="1"/>
  <c r="R13" i="8"/>
  <c r="R14" i="8"/>
  <c r="R15" i="8" s="1"/>
  <c r="R16" i="8" s="1"/>
  <c r="R17" i="8" s="1"/>
  <c r="R18" i="8" s="1"/>
  <c r="R21" i="8" l="1"/>
  <c r="Q10" i="8" s="1"/>
  <c r="C10" i="8" s="1"/>
  <c r="R19" i="8"/>
  <c r="B10" i="8" l="1"/>
  <c r="A10" i="8"/>
  <c r="E10" i="8"/>
  <c r="C11" i="8" s="1"/>
  <c r="A11" i="8" s="1"/>
  <c r="B11" i="8" l="1"/>
  <c r="E11" i="8"/>
  <c r="C12" i="8" s="1"/>
  <c r="B12" i="8" s="1"/>
  <c r="A12" i="8" l="1"/>
  <c r="E12" i="8"/>
  <c r="C13" i="8" s="1"/>
  <c r="B13" i="8" s="1"/>
  <c r="E13" i="8" l="1"/>
  <c r="C14" i="8" s="1"/>
  <c r="A13" i="8"/>
  <c r="E14" i="8" l="1"/>
  <c r="C15" i="8" s="1"/>
  <c r="B14" i="8"/>
  <c r="A14" i="8"/>
  <c r="B15" i="8" l="1"/>
  <c r="A15" i="8"/>
  <c r="E15" i="8"/>
  <c r="C16" i="8" s="1"/>
  <c r="E16" i="8" s="1"/>
  <c r="B16" i="8" l="1"/>
  <c r="A16" i="8"/>
  <c r="C17" i="8"/>
  <c r="E17" i="8" s="1"/>
  <c r="A17" i="8" l="1"/>
  <c r="B17" i="8"/>
  <c r="C18" i="8"/>
  <c r="E18" i="8"/>
  <c r="B18" i="8"/>
  <c r="A18" i="8"/>
  <c r="C19" i="8" l="1"/>
  <c r="E19" i="8" s="1"/>
  <c r="B19" i="8"/>
  <c r="A19" i="8" l="1"/>
  <c r="C20" i="8"/>
  <c r="B20" i="8" s="1"/>
  <c r="A20" i="8"/>
  <c r="E20" i="8" l="1"/>
  <c r="C21" i="8" s="1"/>
  <c r="B21" i="8" l="1"/>
  <c r="A21" i="8"/>
  <c r="E21" i="8"/>
  <c r="C22" i="8"/>
  <c r="A22" i="8" s="1"/>
  <c r="B22" i="8" l="1"/>
  <c r="E22" i="8"/>
  <c r="C23" i="8" l="1"/>
  <c r="E23" i="8" s="1"/>
  <c r="C24" i="8" l="1"/>
  <c r="E24" i="8" s="1"/>
  <c r="B24" i="8"/>
  <c r="A23" i="8"/>
  <c r="B23" i="8"/>
  <c r="C25" i="8" l="1"/>
  <c r="E25" i="8"/>
  <c r="C26" i="8" s="1"/>
  <c r="E26" i="8" s="1"/>
  <c r="A25" i="8"/>
  <c r="B25" i="8"/>
  <c r="A24" i="8"/>
  <c r="A26" i="8" l="1"/>
  <c r="B26" i="8"/>
  <c r="C27" i="8"/>
  <c r="E27" i="8"/>
  <c r="B27" i="8"/>
  <c r="A27" i="8"/>
  <c r="C28" i="8" l="1"/>
  <c r="A28" i="8" s="1"/>
  <c r="B28" i="8" l="1"/>
  <c r="E28" i="8"/>
  <c r="C29" i="8" s="1"/>
  <c r="A29" i="8" s="1"/>
  <c r="B29" i="8" l="1"/>
  <c r="E29" i="8"/>
  <c r="C30" i="8"/>
  <c r="E30" i="8" s="1"/>
  <c r="B30" i="8"/>
  <c r="A30" i="8" l="1"/>
  <c r="C31" i="8"/>
  <c r="E31" i="8"/>
  <c r="A31" i="8"/>
  <c r="B31" i="8"/>
  <c r="C32" i="8" l="1"/>
  <c r="E32" i="8" s="1"/>
  <c r="B32" i="8"/>
  <c r="A32" i="8" l="1"/>
  <c r="C33" i="8"/>
  <c r="E33" i="8" s="1"/>
  <c r="B33" i="8"/>
  <c r="A33" i="8"/>
  <c r="E34" i="8" l="1"/>
  <c r="C34" i="8"/>
  <c r="A34" i="8" s="1"/>
  <c r="B34" i="8"/>
  <c r="C35" i="8" l="1"/>
  <c r="E35" i="8" s="1"/>
  <c r="B35" i="8"/>
  <c r="A35" i="8"/>
  <c r="C36" i="8" l="1"/>
  <c r="E36" i="8"/>
  <c r="A36" i="8"/>
  <c r="B36" i="8"/>
  <c r="C37" i="8" l="1"/>
  <c r="E37" i="8" s="1"/>
  <c r="A37" i="8" l="1"/>
  <c r="B37" i="8"/>
  <c r="C38" i="8"/>
  <c r="E38" i="8" s="1"/>
  <c r="B38" i="8" l="1"/>
  <c r="A38" i="8"/>
  <c r="C39" i="8"/>
  <c r="E39" i="8" s="1"/>
  <c r="B39" i="8"/>
  <c r="A39" i="8" l="1"/>
  <c r="C40" i="8"/>
  <c r="B40" i="8" s="1"/>
  <c r="A40" i="8" l="1"/>
  <c r="E40" i="8"/>
  <c r="C41" i="8" s="1"/>
  <c r="A41" i="8" s="1"/>
  <c r="E41" i="8"/>
  <c r="B41" i="8" l="1"/>
  <c r="B42" i="8"/>
  <c r="C42" i="8"/>
  <c r="E42" i="8" s="1"/>
  <c r="A42" i="8" l="1"/>
  <c r="C43" i="8"/>
  <c r="E43" i="8" s="1"/>
  <c r="B43" i="8"/>
  <c r="A43" i="8" l="1"/>
  <c r="B44" i="8"/>
  <c r="C44" i="8"/>
  <c r="E44" i="8" s="1"/>
  <c r="A44" i="8"/>
  <c r="C45" i="8" l="1"/>
  <c r="E45" i="8" s="1"/>
  <c r="B45" i="8"/>
  <c r="A45" i="8"/>
  <c r="B46" i="8" l="1"/>
  <c r="C46" i="8"/>
  <c r="E46" i="8"/>
  <c r="A46" i="8"/>
  <c r="C47" i="8" l="1"/>
  <c r="B47" i="8" s="1"/>
  <c r="E47" i="8" l="1"/>
  <c r="A47" i="8"/>
  <c r="C48" i="8"/>
  <c r="E48" i="8"/>
  <c r="B48" i="8"/>
  <c r="A48" i="8"/>
  <c r="B49" i="8" l="1"/>
  <c r="C49" i="8"/>
  <c r="E49" i="8" s="1"/>
  <c r="A49" i="8" l="1"/>
  <c r="C50" i="8"/>
  <c r="B50" i="8" s="1"/>
  <c r="A50" i="8"/>
  <c r="E50" i="8" l="1"/>
  <c r="C51" i="8" s="1"/>
  <c r="B51" i="8" l="1"/>
  <c r="A51" i="8"/>
  <c r="E51" i="8"/>
  <c r="C52" i="8" s="1"/>
  <c r="A52" i="8" s="1"/>
  <c r="B52" i="8"/>
  <c r="E52" i="8" l="1"/>
  <c r="C53" i="8" s="1"/>
  <c r="E53" i="8" s="1"/>
  <c r="B53" i="8" l="1"/>
  <c r="A53" i="8"/>
  <c r="C54" i="8"/>
  <c r="E54" i="8" s="1"/>
  <c r="A54" i="8" l="1"/>
  <c r="B54" i="8"/>
  <c r="C55" i="8"/>
  <c r="E55" i="8" s="1"/>
  <c r="B55" i="8" l="1"/>
  <c r="A55" i="8"/>
  <c r="C56" i="8"/>
  <c r="E56" i="8" s="1"/>
  <c r="B56" i="8"/>
  <c r="A56" i="8" l="1"/>
  <c r="C57" i="8"/>
  <c r="A57" i="8" s="1"/>
  <c r="B57" i="8"/>
  <c r="E57" i="8" l="1"/>
  <c r="C58" i="8" l="1"/>
  <c r="E58" i="8" s="1"/>
  <c r="B59" i="8" l="1"/>
  <c r="C59" i="8"/>
  <c r="E59" i="8" s="1"/>
  <c r="A58" i="8"/>
  <c r="B58" i="8"/>
  <c r="E60" i="8" l="1"/>
  <c r="A60" i="8"/>
  <c r="C60" i="8"/>
  <c r="B60" i="8" s="1"/>
  <c r="A59" i="8"/>
  <c r="E61" i="8" l="1"/>
  <c r="C61" i="8"/>
  <c r="A61" i="8" s="1"/>
  <c r="B61" i="8"/>
  <c r="E62" i="8" l="1"/>
  <c r="B62" i="8"/>
  <c r="C62" i="8"/>
  <c r="A62" i="8"/>
  <c r="C63" i="8"/>
  <c r="A63" i="8" l="1"/>
  <c r="B63" i="8"/>
  <c r="E63" i="8"/>
  <c r="E64" i="8" l="1"/>
  <c r="C65" i="8" s="1"/>
  <c r="B64" i="8"/>
  <c r="C64" i="8"/>
  <c r="A64" i="8"/>
  <c r="B65" i="8" l="1"/>
  <c r="A65" i="8"/>
  <c r="E65" i="8"/>
  <c r="B66" i="8" l="1"/>
  <c r="C66" i="8"/>
  <c r="E66" i="8"/>
  <c r="A66" i="8"/>
  <c r="E67" i="8" l="1"/>
  <c r="A67" i="8"/>
  <c r="B67" i="8"/>
  <c r="C67" i="8"/>
  <c r="A68" i="8" l="1"/>
  <c r="B68" i="8"/>
  <c r="C68" i="8"/>
  <c r="E68" i="8"/>
  <c r="A69" i="8" l="1"/>
  <c r="B69" i="8"/>
  <c r="C69" i="8"/>
  <c r="E69" i="8"/>
  <c r="A70" i="8" l="1"/>
  <c r="B70" i="8"/>
  <c r="C70" i="8"/>
  <c r="E70" i="8"/>
  <c r="E71" i="8" l="1"/>
  <c r="A71" i="8"/>
  <c r="B71" i="8"/>
  <c r="C71" i="8"/>
  <c r="A72" i="8" l="1"/>
  <c r="B72" i="8"/>
  <c r="E72" i="8"/>
  <c r="C72" i="8"/>
  <c r="A73" i="8" l="1"/>
  <c r="B73" i="8"/>
  <c r="C73" i="8"/>
  <c r="E73" i="8"/>
  <c r="A74" i="8" l="1"/>
  <c r="B74" i="8"/>
  <c r="C74" i="8"/>
  <c r="E74" i="8"/>
</calcChain>
</file>

<file path=xl/sharedStrings.xml><?xml version="1.0" encoding="utf-8"?>
<sst xmlns="http://schemas.openxmlformats.org/spreadsheetml/2006/main" count="155" uniqueCount="36">
  <si>
    <t>工事名</t>
    <rPh sb="0" eb="2">
      <t>コウジ</t>
    </rPh>
    <rPh sb="2" eb="3">
      <t>メイ</t>
    </rPh>
    <phoneticPr fontId="1"/>
  </si>
  <si>
    <t>受注者</t>
    <rPh sb="0" eb="3">
      <t>ジュチュウシャ</t>
    </rPh>
    <phoneticPr fontId="1"/>
  </si>
  <si>
    <t>対象日数</t>
    <rPh sb="0" eb="2">
      <t>タイショウ</t>
    </rPh>
    <rPh sb="2" eb="4">
      <t>ニッスウ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</si>
  <si>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</si>
  <si>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</si>
  <si>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</si>
  <si>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～</t>
    <phoneticPr fontId="7"/>
  </si>
  <si>
    <t>備考</t>
    <rPh sb="0" eb="2">
      <t>ビコウ</t>
    </rPh>
    <phoneticPr fontId="7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</si>
  <si>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</si>
  <si>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</si>
  <si>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7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</si>
  <si>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</si>
  <si>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</si>
  <si>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</si>
  <si>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</si>
  <si>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</si>
  <si>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様式１：週休２日制適用工事（現場閉所型）　現場閉所実績報告書（月単位）</t>
    <rPh sb="9" eb="11">
      <t>テキヨウ</t>
    </rPh>
    <rPh sb="14" eb="16">
      <t>ゲンバ</t>
    </rPh>
    <rPh sb="16" eb="18">
      <t>ヘイショ</t>
    </rPh>
    <rPh sb="18" eb="19">
      <t>ガタ</t>
    </rPh>
    <rPh sb="21" eb="23">
      <t>ゲンバ</t>
    </rPh>
    <rPh sb="23" eb="25">
      <t>ヘイショ</t>
    </rPh>
    <rPh sb="25" eb="27">
      <t>ジッセキ</t>
    </rPh>
    <rPh sb="27" eb="30">
      <t>ホウコクショ</t>
    </rPh>
    <rPh sb="31" eb="32">
      <t>ツキ</t>
    </rPh>
    <rPh sb="32" eb="34">
      <t>タンイ</t>
    </rPh>
    <phoneticPr fontId="7"/>
  </si>
  <si>
    <t>様式１：週休２日制適用工事（現場閉所型）　現場閉所実績報告書（週単位）</t>
    <rPh sb="9" eb="11">
      <t>テキヨウ</t>
    </rPh>
    <rPh sb="14" eb="16">
      <t>ゲンバ</t>
    </rPh>
    <rPh sb="16" eb="18">
      <t>ヘイショ</t>
    </rPh>
    <rPh sb="18" eb="19">
      <t>ガタ</t>
    </rPh>
    <rPh sb="21" eb="23">
      <t>ゲンバ</t>
    </rPh>
    <rPh sb="23" eb="25">
      <t>ヘイショ</t>
    </rPh>
    <rPh sb="25" eb="27">
      <t>ジッセキ</t>
    </rPh>
    <rPh sb="27" eb="30">
      <t>ホウコクショ</t>
    </rPh>
    <rPh sb="31" eb="32">
      <t>シュウ</t>
    </rPh>
    <rPh sb="32" eb="34">
      <t>タンイ</t>
    </rPh>
    <phoneticPr fontId="7"/>
  </si>
  <si>
    <t>週の定義</t>
    <rPh sb="0" eb="1">
      <t>シュウ</t>
    </rPh>
    <rPh sb="2" eb="4">
      <t>テイギ</t>
    </rPh>
    <phoneticPr fontId="1"/>
  </si>
  <si>
    <t>～</t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</si>
  <si>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</si>
  <si>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</si>
  <si>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</si>
  <si>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</si>
  <si>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</si>
  <si>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</si>
  <si>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</si>
  <si>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【開始曜日】</t>
    <rPh sb="1" eb="3">
      <t>カイシ</t>
    </rPh>
    <rPh sb="3" eb="5">
      <t>ヨウビ</t>
    </rPh>
    <phoneticPr fontId="1"/>
  </si>
  <si>
    <t>【終了曜日】</t>
    <rPh sb="1" eb="5">
      <t>シュウリョウヨウビ</t>
    </rPh>
    <phoneticPr fontId="1"/>
  </si>
  <si>
    <t>工事開始日</t>
    <rPh sb="0" eb="2">
      <t>コウジ</t>
    </rPh>
    <rPh sb="2" eb="5">
      <t>カイシビ</t>
    </rPh>
    <phoneticPr fontId="1"/>
  </si>
  <si>
    <t>現場施工着手日</t>
    <rPh sb="0" eb="7">
      <t>ゲンバセコウチャクシュビ</t>
    </rPh>
    <phoneticPr fontId="1"/>
  </si>
  <si>
    <t>現場完成日</t>
    <rPh sb="0" eb="5">
      <t>ゲンバカンセイビ</t>
    </rPh>
    <phoneticPr fontId="1"/>
  </si>
  <si>
    <t>現場施工着手日</t>
    <rPh sb="0" eb="2">
      <t>ゲンバ</t>
    </rPh>
    <rPh sb="2" eb="4">
      <t>セコウ</t>
    </rPh>
    <rPh sb="4" eb="6">
      <t>チャクシュ</t>
    </rPh>
    <rPh sb="6" eb="7">
      <t>ビ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</si>
  <si>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</si>
  <si>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休工対象日数
(原則土日)</t>
    <rPh sb="0" eb="2">
      <t>キュウコウ</t>
    </rPh>
    <rPh sb="2" eb="4">
      <t>タイショウ</t>
    </rPh>
    <rPh sb="4" eb="6">
      <t>ニッスウ</t>
    </rPh>
    <rPh sb="8" eb="10">
      <t>ゲンソク</t>
    </rPh>
    <phoneticPr fontId="1"/>
  </si>
  <si>
    <t>対象日数のうち
土日の日数</t>
    <rPh sb="0" eb="4">
      <t>タイショウニッスウ</t>
    </rPh>
    <rPh sb="8" eb="9">
      <t>ツチ</t>
    </rPh>
    <rPh sb="11" eb="13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</si>
</sst>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General&quot;週目&quot;"/>
    <numFmt numFmtId="178" formatCode="General&quot;月&quot;"/>
    <numFmt numFmtId="179" formatCode="yyyy"/>
    <numFmt numFmtId="180" formatCode="m"/>
    <numFmt numFmtId="181" formatCode="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51">
    <xf numFmtId="0" fontId="0" fillId="0" borderId="0" xfId="0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shrinkToFit="1"/>
    </xf>
    <xf numFmtId="14" fontId="8" fillId="0" borderId="0" xfId="2" applyNumberFormat="1" applyFont="1"/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shrinkToFit="1"/>
    </xf>
    <xf numFmtId="178" fontId="8" fillId="0" borderId="3" xfId="2" applyNumberFormat="1" applyFont="1" applyBorder="1" applyAlignment="1">
      <alignment horizontal="right" vertical="center"/>
    </xf>
    <xf numFmtId="177" fontId="8" fillId="0" borderId="5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181" fontId="8" fillId="0" borderId="3" xfId="2" applyNumberFormat="1" applyFont="1" applyBorder="1" applyAlignment="1">
      <alignment horizontal="center" vertical="center"/>
    </xf>
    <xf numFmtId="181" fontId="8" fillId="0" borderId="4" xfId="2" applyNumberFormat="1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13" xfId="2" applyNumberFormat="1" applyFont="1" applyFill="1" applyBorder="1" applyAlignment="1">
      <alignment horizontal="center"/>
    </xf>
    <xf numFmtId="179" fontId="6" fillId="0" borderId="3" xfId="2" applyNumberFormat="1" applyFont="1" applyBorder="1" applyAlignment="1">
      <alignment horizontal="right" vertical="center"/>
    </xf>
    <xf numFmtId="180" fontId="6" fillId="0" borderId="4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right" vertical="center" shrinkToFit="1"/>
    </xf>
    <xf numFmtId="0" fontId="8" fillId="0" borderId="0" xfId="2" applyFont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center" vertical="center" shrinkToFit="1"/>
    </xf>
    <xf numFmtId="0" fontId="8" fillId="0" borderId="0" xfId="2" applyFont="1" applyAlignment="1">
      <alignment horizontal="right"/>
    </xf>
    <xf numFmtId="0" fontId="8" fillId="0" borderId="17" xfId="2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3" borderId="6" xfId="2" applyFont="1" applyFill="1" applyBorder="1" applyAlignment="1">
      <alignment horizontal="left" vertical="center" shrinkToFit="1"/>
    </xf>
    <xf numFmtId="0" fontId="8" fillId="3" borderId="4" xfId="2" applyFont="1" applyFill="1" applyBorder="1" applyAlignment="1">
      <alignment horizontal="left" vertical="center" shrinkToFit="1"/>
    </xf>
    <xf numFmtId="14" fontId="8" fillId="3" borderId="14" xfId="2" applyNumberFormat="1" applyFont="1" applyFill="1" applyBorder="1" applyAlignment="1">
      <alignment horizontal="center" vertical="center"/>
    </xf>
    <xf numFmtId="14" fontId="8" fillId="3" borderId="16" xfId="2" applyNumberFormat="1" applyFont="1" applyFill="1" applyBorder="1" applyAlignment="1">
      <alignment horizontal="center" vertical="center"/>
    </xf>
    <xf numFmtId="14" fontId="8" fillId="3" borderId="15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17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0"/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Q37"/>
  <sheetViews>
    <sheetView view="pageBreakPreview" zoomScaleNormal="100" zoomScaleSheetLayoutView="100" workbookViewId="0">
      <pane ySplit="8" topLeftCell="A9" activePane="bottomLeft" state="frozen"/>
      <selection pane="bottomLeft"/>
    </sheetView>
  </sheetViews>
  <sheetFormatPr defaultColWidth="10" defaultRowHeight="13.2" x14ac:dyDescent="0.2"/>
  <cols>
    <col min="1" max="1" width="6.6640625" style="2" customWidth="1"/>
    <col min="2" max="2" width="5.109375" style="2" customWidth="1"/>
    <col min="3" max="3" width="5.109375" style="6" customWidth="1"/>
    <col min="4" max="4" width="5.109375" style="2" customWidth="1"/>
    <col min="5" max="12" width="11.109375" style="6" customWidth="1"/>
    <col min="13" max="13" width="22.109375" style="2" customWidth="1"/>
    <col min="14" max="14" width="9.77734375" style="2" customWidth="1"/>
    <col min="15" max="15" width="14.88671875" style="2" customWidth="1"/>
    <col min="16" max="16" width="12.77734375" style="2" hidden="1" customWidth="1"/>
    <col min="17" max="17" width="9.77734375" style="2" hidden="1" customWidth="1"/>
    <col min="18" max="117" width="9.77734375" style="2" customWidth="1"/>
    <col min="118" max="16384" width="10" style="2"/>
  </cols>
  <sheetData>
    <row r="1" spans="1:13" ht="16.2" customHeight="1" thickBot="1" x14ac:dyDescent="0.25">
      <c r="A1" s="1" t="s">
        <v>16</v>
      </c>
      <c r="H1" s="2"/>
      <c r="I1" s="14"/>
      <c r="J1" s="14"/>
      <c r="K1" s="26" t="s">
        <v>30</v>
      </c>
      <c r="L1" s="27"/>
      <c r="M1" s="18"/>
    </row>
    <row r="2" spans="1:13" ht="16.2" customHeight="1" thickBot="1" x14ac:dyDescent="0.25">
      <c r="A2" s="1"/>
      <c r="H2" s="14"/>
      <c r="K2" s="26" t="s">
        <v>31</v>
      </c>
      <c r="L2" s="27"/>
      <c r="M2" s="18"/>
    </row>
    <row r="3" spans="1:13" ht="16.5" customHeight="1" x14ac:dyDescent="0.2">
      <c r="A3" s="40" t="s">
        <v>0</v>
      </c>
      <c r="B3" s="40"/>
      <c r="C3" s="41"/>
      <c r="D3" s="41"/>
      <c r="E3" s="41"/>
      <c r="F3" s="41"/>
      <c r="G3" s="41"/>
      <c r="H3" s="41"/>
      <c r="I3" s="41"/>
      <c r="J3" s="41"/>
      <c r="K3" s="7"/>
      <c r="M3" s="3"/>
    </row>
    <row r="4" spans="1:13" ht="16.5" customHeight="1" x14ac:dyDescent="0.2">
      <c r="A4" s="30" t="s">
        <v>15</v>
      </c>
      <c r="B4" s="30"/>
      <c r="C4" s="42"/>
      <c r="D4" s="42"/>
      <c r="E4" s="42"/>
      <c r="F4" s="42"/>
      <c r="G4" s="42"/>
      <c r="H4" s="42"/>
      <c r="I4" s="42"/>
      <c r="J4" s="42"/>
      <c r="K4" s="7"/>
      <c r="L4" s="7"/>
      <c r="M4" s="3"/>
    </row>
    <row r="5" spans="1:13" ht="16.5" customHeight="1" x14ac:dyDescent="0.2">
      <c r="A5" s="30" t="s">
        <v>1</v>
      </c>
      <c r="B5" s="30"/>
      <c r="C5" s="42"/>
      <c r="D5" s="42"/>
      <c r="E5" s="42"/>
      <c r="F5" s="42"/>
      <c r="G5" s="42"/>
      <c r="H5" s="42"/>
      <c r="I5" s="42"/>
      <c r="J5" s="42"/>
      <c r="K5" s="7"/>
      <c r="L5" s="7"/>
      <c r="M5" s="3"/>
    </row>
    <row r="6" spans="1:13" ht="16.5" customHeight="1" x14ac:dyDescent="0.2">
      <c r="A6" s="1"/>
    </row>
    <row r="7" spans="1:13" ht="16.5" customHeight="1" x14ac:dyDescent="0.2">
      <c r="A7" s="31" t="s">
        <v>11</v>
      </c>
      <c r="B7" s="32"/>
      <c r="C7" s="32"/>
      <c r="D7" s="32"/>
      <c r="E7" s="37" t="s">
        <v>2</v>
      </c>
      <c r="F7" s="28" t="s">
        <v>35</v>
      </c>
      <c r="G7" s="28" t="s">
        <v>4</v>
      </c>
      <c r="H7" s="28" t="s">
        <v>3</v>
      </c>
      <c r="I7" s="28" t="s">
        <v>12</v>
      </c>
      <c r="J7" s="31" t="s">
        <v>7</v>
      </c>
      <c r="K7" s="32"/>
      <c r="L7" s="32"/>
      <c r="M7" s="33"/>
    </row>
    <row r="8" spans="1:13" ht="16.5" customHeight="1" x14ac:dyDescent="0.2">
      <c r="A8" s="34"/>
      <c r="B8" s="35"/>
      <c r="C8" s="35"/>
      <c r="D8" s="35"/>
      <c r="E8" s="38"/>
      <c r="F8" s="28"/>
      <c r="G8" s="28"/>
      <c r="H8" s="28"/>
      <c r="I8" s="28"/>
      <c r="J8" s="34"/>
      <c r="K8" s="35"/>
      <c r="L8" s="35"/>
      <c r="M8" s="36"/>
    </row>
    <row r="9" spans="1:13" ht="17.100000000000001" customHeight="1" x14ac:dyDescent="0.2">
      <c r="A9" s="19" t="str">
        <f>C9</f>
        <v/>
      </c>
      <c r="B9" s="21" t="s">
        <v>13</v>
      </c>
      <c r="C9" s="20" t="str">
        <f>IF(M1=0,"",EOMONTH(M1,0))</f>
        <v/>
      </c>
      <c r="D9" s="5" t="s">
        <v>14</v>
      </c>
      <c r="E9" s="17"/>
      <c r="F9" s="17"/>
      <c r="G9" s="17"/>
      <c r="H9" s="11" t="str">
        <f>IF(E9=0,"",G9/E9)</f>
        <v/>
      </c>
      <c r="I9" s="10" t="str">
        <f>IF(E9="","",IF(OR(F9=G9,H9&gt;=0.285),"○","×"))</f>
        <v/>
      </c>
      <c r="J9" s="12"/>
      <c r="K9" s="5"/>
      <c r="L9" s="5"/>
      <c r="M9" s="22"/>
    </row>
    <row r="10" spans="1:13" ht="17.100000000000001" customHeight="1" x14ac:dyDescent="0.2">
      <c r="A10" s="19" t="str">
        <f t="shared" ref="A10:A28" si="0">IF(A9&gt;=M$2,"",EOMONTH(EDATE(A9,1),0))</f>
        <v/>
      </c>
      <c r="B10" s="21" t="s">
        <v>13</v>
      </c>
      <c r="C10" s="20" t="str">
        <f t="shared" ref="C10:C28" si="1">IF(C9&gt;=M$2,"",EOMONTH(EDATE(A9,1),0))</f>
        <v/>
      </c>
      <c r="D10" s="5" t="s">
        <v>14</v>
      </c>
      <c r="E10" s="17"/>
      <c r="F10" s="17"/>
      <c r="G10" s="17"/>
      <c r="H10" s="11" t="str">
        <f t="shared" ref="H10:H28" si="2">IF(E10=0,"",G10/E10)</f>
        <v/>
      </c>
      <c r="I10" s="10" t="str">
        <f t="shared" ref="I10:I28" si="3">IF(E10="","",IF(OR(F10=G10,H10&gt;=0.285),"○","×"))</f>
        <v/>
      </c>
      <c r="J10" s="12"/>
      <c r="K10" s="5"/>
      <c r="L10" s="5"/>
      <c r="M10" s="22"/>
    </row>
    <row r="11" spans="1:13" ht="17.100000000000001" customHeight="1" x14ac:dyDescent="0.2">
      <c r="A11" s="19" t="str">
        <f t="shared" si="0"/>
        <v/>
      </c>
      <c r="B11" s="21" t="s">
        <v>13</v>
      </c>
      <c r="C11" s="20" t="str">
        <f t="shared" si="1"/>
        <v/>
      </c>
      <c r="D11" s="5" t="s">
        <v>14</v>
      </c>
      <c r="E11" s="17"/>
      <c r="F11" s="17"/>
      <c r="G11" s="17"/>
      <c r="H11" s="11" t="str">
        <f t="shared" si="2"/>
        <v/>
      </c>
      <c r="I11" s="10" t="str">
        <f t="shared" si="3"/>
        <v/>
      </c>
      <c r="J11" s="12"/>
      <c r="K11" s="5"/>
      <c r="L11" s="5"/>
      <c r="M11" s="22"/>
    </row>
    <row r="12" spans="1:13" ht="17.100000000000001" customHeight="1" x14ac:dyDescent="0.2">
      <c r="A12" s="19" t="str">
        <f t="shared" si="0"/>
        <v/>
      </c>
      <c r="B12" s="21" t="s">
        <v>13</v>
      </c>
      <c r="C12" s="20" t="str">
        <f t="shared" si="1"/>
        <v/>
      </c>
      <c r="D12" s="5" t="s">
        <v>14</v>
      </c>
      <c r="E12" s="17"/>
      <c r="F12" s="17"/>
      <c r="G12" s="17"/>
      <c r="H12" s="11" t="str">
        <f t="shared" si="2"/>
        <v/>
      </c>
      <c r="I12" s="10" t="str">
        <f t="shared" si="3"/>
        <v/>
      </c>
      <c r="J12" s="12"/>
      <c r="K12" s="5"/>
      <c r="L12" s="5"/>
      <c r="M12" s="22"/>
    </row>
    <row r="13" spans="1:13" ht="17.100000000000001" customHeight="1" x14ac:dyDescent="0.2">
      <c r="A13" s="19" t="str">
        <f t="shared" si="0"/>
        <v/>
      </c>
      <c r="B13" s="21" t="s">
        <v>13</v>
      </c>
      <c r="C13" s="20" t="str">
        <f t="shared" si="1"/>
        <v/>
      </c>
      <c r="D13" s="5" t="s">
        <v>14</v>
      </c>
      <c r="E13" s="17"/>
      <c r="F13" s="17"/>
      <c r="G13" s="17"/>
      <c r="H13" s="11" t="str">
        <f t="shared" si="2"/>
        <v/>
      </c>
      <c r="I13" s="10" t="str">
        <f t="shared" si="3"/>
        <v/>
      </c>
      <c r="J13" s="12"/>
      <c r="K13" s="5"/>
      <c r="L13" s="5"/>
      <c r="M13" s="22"/>
    </row>
    <row r="14" spans="1:13" ht="17.100000000000001" customHeight="1" x14ac:dyDescent="0.2">
      <c r="A14" s="19" t="str">
        <f t="shared" si="0"/>
        <v/>
      </c>
      <c r="B14" s="21" t="s">
        <v>13</v>
      </c>
      <c r="C14" s="20" t="str">
        <f t="shared" si="1"/>
        <v/>
      </c>
      <c r="D14" s="5" t="s">
        <v>14</v>
      </c>
      <c r="E14" s="17"/>
      <c r="F14" s="17"/>
      <c r="G14" s="17"/>
      <c r="H14" s="11" t="str">
        <f t="shared" si="2"/>
        <v/>
      </c>
      <c r="I14" s="10" t="str">
        <f t="shared" si="3"/>
        <v/>
      </c>
      <c r="J14" s="12"/>
      <c r="K14" s="5"/>
      <c r="L14" s="5"/>
      <c r="M14" s="22"/>
    </row>
    <row r="15" spans="1:13" ht="17.100000000000001" customHeight="1" x14ac:dyDescent="0.2">
      <c r="A15" s="19" t="str">
        <f t="shared" si="0"/>
        <v/>
      </c>
      <c r="B15" s="21" t="s">
        <v>13</v>
      </c>
      <c r="C15" s="20" t="str">
        <f t="shared" si="1"/>
        <v/>
      </c>
      <c r="D15" s="5" t="s">
        <v>14</v>
      </c>
      <c r="E15" s="17"/>
      <c r="F15" s="17"/>
      <c r="G15" s="17"/>
      <c r="H15" s="11" t="str">
        <f t="shared" si="2"/>
        <v/>
      </c>
      <c r="I15" s="10" t="str">
        <f t="shared" si="3"/>
        <v/>
      </c>
      <c r="J15" s="12"/>
      <c r="K15" s="5"/>
      <c r="L15" s="5"/>
      <c r="M15" s="22"/>
    </row>
    <row r="16" spans="1:13" ht="17.100000000000001" customHeight="1" x14ac:dyDescent="0.2">
      <c r="A16" s="19" t="str">
        <f t="shared" si="0"/>
        <v/>
      </c>
      <c r="B16" s="21" t="s">
        <v>13</v>
      </c>
      <c r="C16" s="20" t="str">
        <f t="shared" si="1"/>
        <v/>
      </c>
      <c r="D16" s="5" t="s">
        <v>14</v>
      </c>
      <c r="E16" s="17"/>
      <c r="F16" s="17"/>
      <c r="G16" s="17"/>
      <c r="H16" s="11" t="str">
        <f t="shared" si="2"/>
        <v/>
      </c>
      <c r="I16" s="10" t="str">
        <f t="shared" si="3"/>
        <v/>
      </c>
      <c r="J16" s="12"/>
      <c r="K16" s="5"/>
      <c r="L16" s="5"/>
      <c r="M16" s="22"/>
    </row>
    <row r="17" spans="1:17" ht="17.100000000000001" customHeight="1" x14ac:dyDescent="0.2">
      <c r="A17" s="19" t="str">
        <f t="shared" si="0"/>
        <v/>
      </c>
      <c r="B17" s="21" t="s">
        <v>13</v>
      </c>
      <c r="C17" s="20" t="str">
        <f t="shared" si="1"/>
        <v/>
      </c>
      <c r="D17" s="5" t="s">
        <v>14</v>
      </c>
      <c r="E17" s="17"/>
      <c r="F17" s="17"/>
      <c r="G17" s="17"/>
      <c r="H17" s="11" t="str">
        <f t="shared" si="2"/>
        <v/>
      </c>
      <c r="I17" s="10" t="str">
        <f t="shared" si="3"/>
        <v/>
      </c>
      <c r="J17" s="12"/>
      <c r="K17" s="5"/>
      <c r="L17" s="5"/>
      <c r="M17" s="22"/>
    </row>
    <row r="18" spans="1:17" ht="17.100000000000001" customHeight="1" x14ac:dyDescent="0.2">
      <c r="A18" s="19" t="str">
        <f t="shared" si="0"/>
        <v/>
      </c>
      <c r="B18" s="21" t="s">
        <v>13</v>
      </c>
      <c r="C18" s="20" t="str">
        <f t="shared" si="1"/>
        <v/>
      </c>
      <c r="D18" s="5" t="s">
        <v>14</v>
      </c>
      <c r="E18" s="17"/>
      <c r="F18" s="17"/>
      <c r="G18" s="17"/>
      <c r="H18" s="11" t="str">
        <f t="shared" si="2"/>
        <v/>
      </c>
      <c r="I18" s="10" t="str">
        <f t="shared" si="3"/>
        <v/>
      </c>
      <c r="J18" s="12"/>
      <c r="K18" s="5"/>
      <c r="L18" s="5"/>
      <c r="M18" s="22"/>
    </row>
    <row r="19" spans="1:17" ht="17.100000000000001" customHeight="1" x14ac:dyDescent="0.2">
      <c r="A19" s="19" t="str">
        <f t="shared" si="0"/>
        <v/>
      </c>
      <c r="B19" s="21" t="s">
        <v>13</v>
      </c>
      <c r="C19" s="20" t="str">
        <f t="shared" si="1"/>
        <v/>
      </c>
      <c r="D19" s="5" t="s">
        <v>14</v>
      </c>
      <c r="E19" s="17"/>
      <c r="F19" s="17"/>
      <c r="G19" s="17"/>
      <c r="H19" s="11" t="str">
        <f t="shared" si="2"/>
        <v/>
      </c>
      <c r="I19" s="10" t="str">
        <f t="shared" si="3"/>
        <v/>
      </c>
      <c r="J19" s="12"/>
      <c r="K19" s="5"/>
      <c r="L19" s="5"/>
      <c r="M19" s="22"/>
    </row>
    <row r="20" spans="1:17" ht="17.100000000000001" customHeight="1" x14ac:dyDescent="0.2">
      <c r="A20" s="19" t="str">
        <f t="shared" si="0"/>
        <v/>
      </c>
      <c r="B20" s="21" t="s">
        <v>13</v>
      </c>
      <c r="C20" s="20" t="str">
        <f t="shared" si="1"/>
        <v/>
      </c>
      <c r="D20" s="5" t="s">
        <v>14</v>
      </c>
      <c r="E20" s="17"/>
      <c r="F20" s="17"/>
      <c r="G20" s="17"/>
      <c r="H20" s="11" t="str">
        <f t="shared" si="2"/>
        <v/>
      </c>
      <c r="I20" s="10" t="str">
        <f t="shared" si="3"/>
        <v/>
      </c>
      <c r="J20" s="12"/>
      <c r="K20" s="5"/>
      <c r="L20" s="5"/>
      <c r="M20" s="22"/>
    </row>
    <row r="21" spans="1:17" ht="17.100000000000001" customHeight="1" x14ac:dyDescent="0.2">
      <c r="A21" s="19" t="str">
        <f t="shared" si="0"/>
        <v/>
      </c>
      <c r="B21" s="21" t="s">
        <v>13</v>
      </c>
      <c r="C21" s="20" t="str">
        <f t="shared" si="1"/>
        <v/>
      </c>
      <c r="D21" s="5" t="s">
        <v>14</v>
      </c>
      <c r="E21" s="17"/>
      <c r="F21" s="17"/>
      <c r="G21" s="17"/>
      <c r="H21" s="11" t="str">
        <f t="shared" si="2"/>
        <v/>
      </c>
      <c r="I21" s="10" t="str">
        <f t="shared" si="3"/>
        <v/>
      </c>
      <c r="J21" s="12"/>
      <c r="K21" s="5"/>
      <c r="L21" s="5"/>
      <c r="M21" s="22"/>
    </row>
    <row r="22" spans="1:17" ht="17.100000000000001" customHeight="1" x14ac:dyDescent="0.2">
      <c r="A22" s="19" t="str">
        <f t="shared" si="0"/>
        <v/>
      </c>
      <c r="B22" s="21" t="s">
        <v>13</v>
      </c>
      <c r="C22" s="20" t="str">
        <f t="shared" si="1"/>
        <v/>
      </c>
      <c r="D22" s="5" t="s">
        <v>14</v>
      </c>
      <c r="E22" s="17"/>
      <c r="F22" s="17"/>
      <c r="G22" s="17"/>
      <c r="H22" s="11" t="str">
        <f t="shared" si="2"/>
        <v/>
      </c>
      <c r="I22" s="10" t="str">
        <f t="shared" si="3"/>
        <v/>
      </c>
      <c r="J22" s="12"/>
      <c r="K22" s="5"/>
      <c r="L22" s="5"/>
      <c r="M22" s="22"/>
    </row>
    <row r="23" spans="1:17" ht="17.100000000000001" customHeight="1" x14ac:dyDescent="0.2">
      <c r="A23" s="19" t="str">
        <f t="shared" si="0"/>
        <v/>
      </c>
      <c r="B23" s="21" t="s">
        <v>13</v>
      </c>
      <c r="C23" s="20" t="str">
        <f t="shared" si="1"/>
        <v/>
      </c>
      <c r="D23" s="5" t="s">
        <v>14</v>
      </c>
      <c r="E23" s="17"/>
      <c r="F23" s="17"/>
      <c r="G23" s="17"/>
      <c r="H23" s="11" t="str">
        <f t="shared" si="2"/>
        <v/>
      </c>
      <c r="I23" s="10" t="str">
        <f t="shared" si="3"/>
        <v/>
      </c>
      <c r="J23" s="12"/>
      <c r="K23" s="5"/>
      <c r="L23" s="5"/>
      <c r="M23" s="22"/>
    </row>
    <row r="24" spans="1:17" ht="17.100000000000001" customHeight="1" x14ac:dyDescent="0.2">
      <c r="A24" s="19" t="str">
        <f t="shared" si="0"/>
        <v/>
      </c>
      <c r="B24" s="21" t="s">
        <v>13</v>
      </c>
      <c r="C24" s="20" t="str">
        <f t="shared" si="1"/>
        <v/>
      </c>
      <c r="D24" s="5" t="s">
        <v>14</v>
      </c>
      <c r="E24" s="17"/>
      <c r="F24" s="17"/>
      <c r="G24" s="17"/>
      <c r="H24" s="11" t="str">
        <f t="shared" si="2"/>
        <v/>
      </c>
      <c r="I24" s="10" t="str">
        <f t="shared" si="3"/>
        <v/>
      </c>
      <c r="J24" s="12"/>
      <c r="K24" s="5"/>
      <c r="L24" s="5"/>
      <c r="M24" s="22"/>
    </row>
    <row r="25" spans="1:17" ht="17.100000000000001" customHeight="1" x14ac:dyDescent="0.2">
      <c r="A25" s="19" t="str">
        <f t="shared" si="0"/>
        <v/>
      </c>
      <c r="B25" s="21" t="s">
        <v>13</v>
      </c>
      <c r="C25" s="20" t="str">
        <f t="shared" si="1"/>
        <v/>
      </c>
      <c r="D25" s="5" t="s">
        <v>14</v>
      </c>
      <c r="E25" s="17"/>
      <c r="F25" s="17"/>
      <c r="G25" s="17"/>
      <c r="H25" s="11" t="str">
        <f t="shared" si="2"/>
        <v/>
      </c>
      <c r="I25" s="10" t="str">
        <f t="shared" si="3"/>
        <v/>
      </c>
      <c r="J25" s="12"/>
      <c r="K25" s="5"/>
      <c r="L25" s="5"/>
      <c r="M25" s="22"/>
    </row>
    <row r="26" spans="1:17" ht="17.100000000000001" customHeight="1" x14ac:dyDescent="0.2">
      <c r="A26" s="19" t="str">
        <f t="shared" si="0"/>
        <v/>
      </c>
      <c r="B26" s="21" t="s">
        <v>13</v>
      </c>
      <c r="C26" s="20" t="str">
        <f t="shared" si="1"/>
        <v/>
      </c>
      <c r="D26" s="5" t="s">
        <v>14</v>
      </c>
      <c r="E26" s="17"/>
      <c r="F26" s="17"/>
      <c r="G26" s="17"/>
      <c r="H26" s="11" t="str">
        <f t="shared" si="2"/>
        <v/>
      </c>
      <c r="I26" s="10" t="str">
        <f t="shared" si="3"/>
        <v/>
      </c>
      <c r="J26" s="12"/>
      <c r="K26" s="5"/>
      <c r="L26" s="5"/>
      <c r="M26" s="22"/>
    </row>
    <row r="27" spans="1:17" ht="17.100000000000001" customHeight="1" x14ac:dyDescent="0.2">
      <c r="A27" s="19" t="str">
        <f t="shared" si="0"/>
        <v/>
      </c>
      <c r="B27" s="21" t="s">
        <v>13</v>
      </c>
      <c r="C27" s="20" t="str">
        <f t="shared" si="1"/>
        <v/>
      </c>
      <c r="D27" s="5" t="s">
        <v>14</v>
      </c>
      <c r="E27" s="17"/>
      <c r="F27" s="17"/>
      <c r="G27" s="17"/>
      <c r="H27" s="11" t="str">
        <f t="shared" si="2"/>
        <v/>
      </c>
      <c r="I27" s="10" t="str">
        <f t="shared" si="3"/>
        <v/>
      </c>
      <c r="J27" s="12"/>
      <c r="K27" s="5"/>
      <c r="L27" s="5"/>
      <c r="M27" s="22"/>
    </row>
    <row r="28" spans="1:17" ht="17.100000000000001" customHeight="1" x14ac:dyDescent="0.2">
      <c r="A28" s="19" t="str">
        <f t="shared" si="0"/>
        <v/>
      </c>
      <c r="B28" s="21" t="s">
        <v>13</v>
      </c>
      <c r="C28" s="20" t="str">
        <f t="shared" si="1"/>
        <v/>
      </c>
      <c r="D28" s="5" t="s">
        <v>14</v>
      </c>
      <c r="E28" s="17"/>
      <c r="F28" s="17"/>
      <c r="G28" s="17"/>
      <c r="H28" s="11" t="str">
        <f t="shared" si="2"/>
        <v/>
      </c>
      <c r="I28" s="10" t="str">
        <f t="shared" si="3"/>
        <v/>
      </c>
      <c r="J28" s="12"/>
      <c r="K28" s="5"/>
      <c r="L28" s="5"/>
      <c r="M28" s="22"/>
    </row>
    <row r="29" spans="1:17" ht="5.0999999999999996" customHeight="1" x14ac:dyDescent="0.2">
      <c r="A29" s="6"/>
      <c r="B29" s="6"/>
      <c r="D29" s="6"/>
      <c r="M29" s="6"/>
    </row>
    <row r="30" spans="1:17" ht="16.95" customHeight="1" x14ac:dyDescent="0.2">
      <c r="A30" s="29" t="s">
        <v>10</v>
      </c>
      <c r="B30" s="30"/>
      <c r="C30" s="30"/>
      <c r="D30" s="30"/>
      <c r="E30" s="13">
        <f>SUM(E9:E28)</f>
        <v>0</v>
      </c>
      <c r="F30" s="13">
        <f>SUM(F9:F28)</f>
        <v>0</v>
      </c>
      <c r="G30" s="13">
        <f>SUM(G9:G28)</f>
        <v>0</v>
      </c>
      <c r="H30" s="11" t="str">
        <f>IF(E30=0,"",G30/E30)</f>
        <v/>
      </c>
      <c r="I30" s="13" t="str">
        <f>IF(Q30&gt;0,"×","○")</f>
        <v>○</v>
      </c>
      <c r="J30" s="29" t="str">
        <f>IF(I30="○","月単位週休２日達成",IF(H30&gt;28.5%,"通期の週休２日達成","週休２日未達成"))</f>
        <v>月単位週休２日達成</v>
      </c>
      <c r="K30" s="30"/>
      <c r="L30" s="30"/>
      <c r="M30" s="39"/>
      <c r="P30" s="14" t="s">
        <v>33</v>
      </c>
      <c r="Q30" s="2">
        <f>COUNTIF(I9:I28,"×")</f>
        <v>0</v>
      </c>
    </row>
    <row r="31" spans="1:17" ht="16.95" customHeight="1" x14ac:dyDescent="0.2"/>
    <row r="32" spans="1:17" ht="16.95" customHeight="1" x14ac:dyDescent="0.2"/>
    <row r="33" ht="16.95" customHeight="1" x14ac:dyDescent="0.2"/>
    <row r="34" ht="16.95" customHeight="1" x14ac:dyDescent="0.2"/>
    <row r="35" ht="16.95" customHeight="1" x14ac:dyDescent="0.2"/>
    <row r="36" ht="16.95" customHeight="1" x14ac:dyDescent="0.2"/>
    <row r="37" ht="16.95" customHeight="1" x14ac:dyDescent="0.2"/>
  </sheetData>
  <mergeCells count="17">
    <mergeCell ref="A30:D30"/>
    <mergeCell ref="J7:M8"/>
    <mergeCell ref="E7:E8"/>
    <mergeCell ref="J30:M30"/>
    <mergeCell ref="A3:B3"/>
    <mergeCell ref="A4:B4"/>
    <mergeCell ref="A5:B5"/>
    <mergeCell ref="A7:D8"/>
    <mergeCell ref="C3:J3"/>
    <mergeCell ref="C4:J4"/>
    <mergeCell ref="C5:J5"/>
    <mergeCell ref="F7:F8"/>
    <mergeCell ref="K1:L1"/>
    <mergeCell ref="K2:L2"/>
    <mergeCell ref="G7:G8"/>
    <mergeCell ref="H7:H8"/>
    <mergeCell ref="I7:I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sheetPr>
    <pageSetUpPr fitToPage="1"/>
  </sheetPr>
  <dimension ref="A1:R83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2" x14ac:dyDescent="0.2"/>
  <cols>
    <col min="1" max="2" width="8.88671875" style="2" customWidth="1"/>
    <col min="3" max="3" width="13.88671875" style="6" customWidth="1"/>
    <col min="4" max="4" width="5.44140625" style="2" customWidth="1"/>
    <col min="5" max="5" width="13.88671875" style="6" customWidth="1"/>
    <col min="6" max="10" width="11.21875" style="6" customWidth="1"/>
    <col min="11" max="12" width="9.77734375" style="6" customWidth="1"/>
    <col min="13" max="15" width="9.77734375" style="2" customWidth="1"/>
    <col min="16" max="16" width="10.44140625" style="2" hidden="1" customWidth="1"/>
    <col min="17" max="17" width="16" style="2" hidden="1" customWidth="1"/>
    <col min="18" max="18" width="14.88671875" style="2" hidden="1" customWidth="1"/>
    <col min="19" max="19" width="12.77734375" style="2" customWidth="1"/>
    <col min="20" max="120" width="9.77734375" style="2" customWidth="1"/>
    <col min="121" max="16384" width="10" style="2"/>
  </cols>
  <sheetData>
    <row r="1" spans="1:18" ht="16.2" customHeight="1" thickBot="1" x14ac:dyDescent="0.25">
      <c r="A1" s="1" t="s">
        <v>17</v>
      </c>
      <c r="I1" s="46" t="s">
        <v>32</v>
      </c>
      <c r="J1" s="47"/>
      <c r="K1" s="43"/>
      <c r="L1" s="44"/>
      <c r="M1" s="45"/>
    </row>
    <row r="2" spans="1:18" ht="16.2" customHeight="1" thickBot="1" x14ac:dyDescent="0.25">
      <c r="A2" s="1"/>
      <c r="I2" s="26" t="s">
        <v>31</v>
      </c>
      <c r="J2" s="27"/>
      <c r="K2" s="43"/>
      <c r="L2" s="44"/>
      <c r="M2" s="45"/>
    </row>
    <row r="3" spans="1:18" ht="16.2" customHeight="1" thickBot="1" x14ac:dyDescent="0.25">
      <c r="A3" s="1"/>
      <c r="I3" s="14"/>
    </row>
    <row r="4" spans="1:18" ht="16.5" customHeight="1" thickBot="1" x14ac:dyDescent="0.25">
      <c r="A4" s="40" t="s">
        <v>0</v>
      </c>
      <c r="B4" s="40"/>
      <c r="C4" s="41"/>
      <c r="D4" s="41"/>
      <c r="E4" s="41"/>
      <c r="F4" s="41"/>
      <c r="G4" s="41"/>
      <c r="H4" s="41"/>
      <c r="I4" s="7"/>
      <c r="J4" s="23" t="s">
        <v>18</v>
      </c>
      <c r="K4" s="24" t="s">
        <v>21</v>
      </c>
      <c r="L4" s="23" t="s">
        <v>19</v>
      </c>
      <c r="M4" s="25" t="str">
        <f>VLOOKUP(K4,P:Q,2,FALSE)</f>
        <v>日曜日</v>
      </c>
    </row>
    <row r="5" spans="1:18" ht="16.5" customHeight="1" x14ac:dyDescent="0.2">
      <c r="A5" s="30" t="s">
        <v>15</v>
      </c>
      <c r="B5" s="30"/>
      <c r="C5" s="42"/>
      <c r="D5" s="42"/>
      <c r="E5" s="42"/>
      <c r="F5" s="42"/>
      <c r="G5" s="42"/>
      <c r="H5" s="42"/>
      <c r="I5" s="7"/>
      <c r="J5" s="7"/>
      <c r="K5" s="7"/>
      <c r="L5" s="7"/>
      <c r="M5" s="3"/>
    </row>
    <row r="6" spans="1:18" ht="16.5" customHeight="1" x14ac:dyDescent="0.2">
      <c r="A6" s="30" t="s">
        <v>1</v>
      </c>
      <c r="B6" s="30"/>
      <c r="C6" s="42"/>
      <c r="D6" s="42"/>
      <c r="E6" s="42"/>
      <c r="F6" s="42"/>
      <c r="G6" s="42"/>
      <c r="H6" s="42"/>
      <c r="I6" s="7"/>
      <c r="J6" s="7"/>
      <c r="K6" s="7"/>
      <c r="L6" s="7"/>
      <c r="M6" s="3"/>
    </row>
    <row r="7" spans="1:18" ht="16.5" customHeight="1" x14ac:dyDescent="0.2">
      <c r="A7" s="1"/>
    </row>
    <row r="8" spans="1:18" ht="16.5" customHeight="1" x14ac:dyDescent="0.2">
      <c r="A8" s="31" t="s">
        <v>5</v>
      </c>
      <c r="B8" s="32"/>
      <c r="C8" s="32"/>
      <c r="D8" s="32"/>
      <c r="E8" s="33"/>
      <c r="F8" s="37" t="s">
        <v>2</v>
      </c>
      <c r="G8" s="28" t="s">
        <v>34</v>
      </c>
      <c r="H8" s="28" t="s">
        <v>4</v>
      </c>
      <c r="I8" s="28" t="s">
        <v>3</v>
      </c>
      <c r="J8" s="28" t="s">
        <v>8</v>
      </c>
      <c r="K8" s="31" t="s">
        <v>7</v>
      </c>
      <c r="L8" s="32"/>
      <c r="M8" s="33"/>
    </row>
    <row r="9" spans="1:18" ht="16.5" customHeight="1" x14ac:dyDescent="0.2">
      <c r="A9" s="34"/>
      <c r="B9" s="35"/>
      <c r="C9" s="35"/>
      <c r="D9" s="35"/>
      <c r="E9" s="36"/>
      <c r="F9" s="38"/>
      <c r="G9" s="28"/>
      <c r="H9" s="28"/>
      <c r="I9" s="28"/>
      <c r="J9" s="28"/>
      <c r="K9" s="34"/>
      <c r="L9" s="35"/>
      <c r="M9" s="36"/>
    </row>
    <row r="10" spans="1:18" ht="17.100000000000001" customHeight="1" x14ac:dyDescent="0.2">
      <c r="A10" s="8" t="str">
        <f>IF(C10="","",MONTH(C10))</f>
        <v/>
      </c>
      <c r="B10" s="9" t="str">
        <f>IF(C10="","",WEEKNUM(C10,2)-WEEKNUM(DATE(YEAR(C10),MONTH(C10),1),2)+1)</f>
        <v/>
      </c>
      <c r="C10" s="15" t="str">
        <f>IF(Q10=0,"",Q10)</f>
        <v/>
      </c>
      <c r="D10" s="5" t="s">
        <v>6</v>
      </c>
      <c r="E10" s="16" t="str">
        <f>IF(C10="","",C10+6)</f>
        <v/>
      </c>
      <c r="F10" s="17"/>
      <c r="G10" s="17"/>
      <c r="H10" s="17"/>
      <c r="I10" s="11" t="str">
        <f>IF(F10=0,"",H10/F10)</f>
        <v/>
      </c>
      <c r="J10" s="10" t="str">
        <f t="shared" ref="J10:J11" si="0">IF(F10="","",IF(OR(G10=H10,I10&gt;=0.285),"○","×"))</f>
        <v/>
      </c>
      <c r="K10" s="29"/>
      <c r="L10" s="30"/>
      <c r="M10" s="39"/>
      <c r="P10" s="14" t="str">
        <f>"※直前の"&amp;K4</f>
        <v>※直前の月曜日</v>
      </c>
      <c r="Q10" s="4">
        <f>IF(K1=0,0,K1-R21)</f>
        <v>0</v>
      </c>
    </row>
    <row r="11" spans="1:18" ht="17.100000000000001" customHeight="1" x14ac:dyDescent="0.2">
      <c r="A11" s="8" t="str">
        <f>IF(E10&gt;=$K$2,"",MONTH(C11))</f>
        <v/>
      </c>
      <c r="B11" s="9" t="str">
        <f t="shared" ref="B11:B13" si="1">IF(E10&gt;=$K$2,"",WEEKNUM(C11,2)-WEEKNUM(DATE(YEAR(C11),MONTH(C11),1),2)+1)</f>
        <v/>
      </c>
      <c r="C11" s="15" t="str">
        <f t="shared" ref="C11:C65" si="2">IF(E10&gt;=$K$2,"",C10+7)</f>
        <v/>
      </c>
      <c r="D11" s="5" t="s">
        <v>6</v>
      </c>
      <c r="E11" s="16" t="str">
        <f t="shared" ref="E11:E13" si="3">IF(E10&gt;=$K$2,"",C11+6)</f>
        <v/>
      </c>
      <c r="F11" s="17"/>
      <c r="G11" s="17"/>
      <c r="H11" s="17"/>
      <c r="I11" s="11" t="str">
        <f t="shared" ref="I11:I41" si="4">IF(F11=0,"",H11/F11)</f>
        <v/>
      </c>
      <c r="J11" s="10" t="str">
        <f t="shared" si="0"/>
        <v/>
      </c>
      <c r="K11" s="29"/>
      <c r="L11" s="30"/>
      <c r="M11" s="39"/>
    </row>
    <row r="12" spans="1:18" ht="17.100000000000001" customHeight="1" x14ac:dyDescent="0.2">
      <c r="A12" s="8" t="str">
        <f t="shared" ref="A12:A65" si="5">IF(E11&gt;=$K$2,"",MONTH(C12))</f>
        <v/>
      </c>
      <c r="B12" s="9" t="str">
        <f t="shared" si="1"/>
        <v/>
      </c>
      <c r="C12" s="15" t="str">
        <f t="shared" si="2"/>
        <v/>
      </c>
      <c r="D12" s="5" t="s">
        <v>6</v>
      </c>
      <c r="E12" s="16" t="str">
        <f t="shared" si="3"/>
        <v/>
      </c>
      <c r="F12" s="17"/>
      <c r="G12" s="17"/>
      <c r="H12" s="17"/>
      <c r="I12" s="11" t="str">
        <f t="shared" si="4"/>
        <v/>
      </c>
      <c r="J12" s="10" t="str">
        <f>IF(F12="","",IF(OR(G12=H12,I12&gt;=0.285),"○","×"))</f>
        <v/>
      </c>
      <c r="K12" s="29"/>
      <c r="L12" s="30"/>
      <c r="M12" s="39"/>
      <c r="P12" s="2" t="s">
        <v>27</v>
      </c>
      <c r="Q12" s="2" t="s">
        <v>28</v>
      </c>
    </row>
    <row r="13" spans="1:18" ht="17.100000000000001" customHeight="1" x14ac:dyDescent="0.2">
      <c r="A13" s="8" t="str">
        <f t="shared" si="5"/>
        <v/>
      </c>
      <c r="B13" s="9" t="str">
        <f t="shared" si="1"/>
        <v/>
      </c>
      <c r="C13" s="15" t="str">
        <f t="shared" si="2"/>
        <v/>
      </c>
      <c r="D13" s="5" t="s">
        <v>6</v>
      </c>
      <c r="E13" s="16" t="str">
        <f t="shared" si="3"/>
        <v/>
      </c>
      <c r="F13" s="17"/>
      <c r="G13" s="17"/>
      <c r="H13" s="17"/>
      <c r="I13" s="11" t="str">
        <f t="shared" si="4"/>
        <v/>
      </c>
      <c r="J13" s="10" t="str">
        <f t="shared" ref="J13:J65" si="6">IF(F13="","",IF(OR(G13=H13,I13&gt;=0.285),"○","×"))</f>
        <v/>
      </c>
      <c r="K13" s="29"/>
      <c r="L13" s="30"/>
      <c r="M13" s="39"/>
      <c r="P13" s="2" t="s">
        <v>21</v>
      </c>
      <c r="Q13" s="2" t="s">
        <v>20</v>
      </c>
      <c r="R13" s="2">
        <f>IF($K$4=P13,0,R19+1)</f>
        <v>0</v>
      </c>
    </row>
    <row r="14" spans="1:18" ht="17.100000000000001" customHeight="1" x14ac:dyDescent="0.2">
      <c r="A14" s="8" t="str">
        <f t="shared" si="5"/>
        <v/>
      </c>
      <c r="B14" s="9" t="str">
        <f>IF(E13&gt;=$K$2,"",WEEKNUM(C14,2)-WEEKNUM(DATE(YEAR(C14),MONTH(C14),1),2)+1)</f>
        <v/>
      </c>
      <c r="C14" s="15" t="str">
        <f t="shared" si="2"/>
        <v/>
      </c>
      <c r="D14" s="5" t="s">
        <v>6</v>
      </c>
      <c r="E14" s="16" t="str">
        <f>IF(E13&gt;=$K$2,"",C14+6)</f>
        <v/>
      </c>
      <c r="F14" s="17"/>
      <c r="G14" s="17"/>
      <c r="H14" s="17"/>
      <c r="I14" s="11" t="str">
        <f t="shared" si="4"/>
        <v/>
      </c>
      <c r="J14" s="10" t="str">
        <f t="shared" si="6"/>
        <v/>
      </c>
      <c r="K14" s="29"/>
      <c r="L14" s="30"/>
      <c r="M14" s="39"/>
      <c r="P14" s="2" t="s">
        <v>22</v>
      </c>
      <c r="Q14" s="2" t="s">
        <v>21</v>
      </c>
      <c r="R14" s="2">
        <f t="shared" ref="R14:R19" si="7">IF($K$4=P14,0,R13+1)</f>
        <v>1</v>
      </c>
    </row>
    <row r="15" spans="1:18" ht="17.100000000000001" customHeight="1" x14ac:dyDescent="0.2">
      <c r="A15" s="8" t="str">
        <f t="shared" si="5"/>
        <v/>
      </c>
      <c r="B15" s="9" t="str">
        <f t="shared" ref="B15:B65" si="8">IF(E14&gt;=$K$2,"",WEEKNUM(C15,2)-WEEKNUM(DATE(YEAR(C15),MONTH(C15),1),2)+1)</f>
        <v/>
      </c>
      <c r="C15" s="15" t="str">
        <f t="shared" si="2"/>
        <v/>
      </c>
      <c r="D15" s="5" t="s">
        <v>6</v>
      </c>
      <c r="E15" s="16" t="str">
        <f t="shared" ref="E15:E65" si="9">IF(E14&gt;=$K$2,"",C15+6)</f>
        <v/>
      </c>
      <c r="F15" s="17"/>
      <c r="G15" s="17"/>
      <c r="H15" s="17"/>
      <c r="I15" s="11" t="str">
        <f t="shared" si="4"/>
        <v/>
      </c>
      <c r="J15" s="10" t="str">
        <f t="shared" si="6"/>
        <v/>
      </c>
      <c r="K15" s="29"/>
      <c r="L15" s="30"/>
      <c r="M15" s="39"/>
      <c r="P15" s="2" t="s">
        <v>23</v>
      </c>
      <c r="Q15" s="2" t="s">
        <v>22</v>
      </c>
      <c r="R15" s="2">
        <f>IF($K$4=P15,0,R14+1)</f>
        <v>2</v>
      </c>
    </row>
    <row r="16" spans="1:18" ht="17.100000000000001" customHeight="1" x14ac:dyDescent="0.2">
      <c r="A16" s="8" t="str">
        <f t="shared" si="5"/>
        <v/>
      </c>
      <c r="B16" s="9" t="str">
        <f t="shared" si="8"/>
        <v/>
      </c>
      <c r="C16" s="15" t="str">
        <f t="shared" si="2"/>
        <v/>
      </c>
      <c r="D16" s="5" t="s">
        <v>6</v>
      </c>
      <c r="E16" s="16" t="str">
        <f t="shared" si="9"/>
        <v/>
      </c>
      <c r="F16" s="17"/>
      <c r="G16" s="17"/>
      <c r="H16" s="17"/>
      <c r="I16" s="11" t="str">
        <f t="shared" si="4"/>
        <v/>
      </c>
      <c r="J16" s="10" t="str">
        <f t="shared" si="6"/>
        <v/>
      </c>
      <c r="K16" s="29"/>
      <c r="L16" s="30"/>
      <c r="M16" s="39"/>
      <c r="P16" s="2" t="s">
        <v>24</v>
      </c>
      <c r="Q16" s="2" t="s">
        <v>23</v>
      </c>
      <c r="R16" s="2">
        <f t="shared" si="7"/>
        <v>3</v>
      </c>
    </row>
    <row r="17" spans="1:18" ht="17.100000000000001" customHeight="1" x14ac:dyDescent="0.2">
      <c r="A17" s="8" t="str">
        <f t="shared" si="5"/>
        <v/>
      </c>
      <c r="B17" s="9" t="str">
        <f t="shared" si="8"/>
        <v/>
      </c>
      <c r="C17" s="15" t="str">
        <f t="shared" si="2"/>
        <v/>
      </c>
      <c r="D17" s="5" t="s">
        <v>6</v>
      </c>
      <c r="E17" s="16" t="str">
        <f t="shared" si="9"/>
        <v/>
      </c>
      <c r="F17" s="17"/>
      <c r="G17" s="17"/>
      <c r="H17" s="17"/>
      <c r="I17" s="11" t="str">
        <f t="shared" si="4"/>
        <v/>
      </c>
      <c r="J17" s="10" t="str">
        <f t="shared" si="6"/>
        <v/>
      </c>
      <c r="K17" s="29"/>
      <c r="L17" s="30"/>
      <c r="M17" s="39"/>
      <c r="P17" s="2" t="s">
        <v>25</v>
      </c>
      <c r="Q17" s="2" t="s">
        <v>24</v>
      </c>
      <c r="R17" s="2">
        <f t="shared" si="7"/>
        <v>4</v>
      </c>
    </row>
    <row r="18" spans="1:18" ht="17.100000000000001" customHeight="1" x14ac:dyDescent="0.2">
      <c r="A18" s="8" t="str">
        <f t="shared" si="5"/>
        <v/>
      </c>
      <c r="B18" s="9" t="str">
        <f t="shared" si="8"/>
        <v/>
      </c>
      <c r="C18" s="15" t="str">
        <f t="shared" si="2"/>
        <v/>
      </c>
      <c r="D18" s="5" t="s">
        <v>6</v>
      </c>
      <c r="E18" s="16" t="str">
        <f t="shared" si="9"/>
        <v/>
      </c>
      <c r="F18" s="17"/>
      <c r="G18" s="17"/>
      <c r="H18" s="17"/>
      <c r="I18" s="11" t="str">
        <f t="shared" si="4"/>
        <v/>
      </c>
      <c r="J18" s="10" t="str">
        <f t="shared" si="6"/>
        <v/>
      </c>
      <c r="K18" s="29"/>
      <c r="L18" s="30"/>
      <c r="M18" s="39"/>
      <c r="P18" s="2" t="s">
        <v>26</v>
      </c>
      <c r="Q18" s="2" t="s">
        <v>25</v>
      </c>
      <c r="R18" s="2">
        <f t="shared" si="7"/>
        <v>5</v>
      </c>
    </row>
    <row r="19" spans="1:18" ht="17.100000000000001" customHeight="1" x14ac:dyDescent="0.2">
      <c r="A19" s="8" t="str">
        <f t="shared" si="5"/>
        <v/>
      </c>
      <c r="B19" s="9" t="str">
        <f t="shared" si="8"/>
        <v/>
      </c>
      <c r="C19" s="15" t="str">
        <f t="shared" si="2"/>
        <v/>
      </c>
      <c r="D19" s="5" t="s">
        <v>6</v>
      </c>
      <c r="E19" s="16" t="str">
        <f t="shared" si="9"/>
        <v/>
      </c>
      <c r="F19" s="17"/>
      <c r="G19" s="17"/>
      <c r="H19" s="17"/>
      <c r="I19" s="11" t="str">
        <f t="shared" si="4"/>
        <v/>
      </c>
      <c r="J19" s="10" t="str">
        <f t="shared" si="6"/>
        <v/>
      </c>
      <c r="K19" s="29"/>
      <c r="L19" s="30"/>
      <c r="M19" s="39"/>
      <c r="P19" s="2" t="s">
        <v>20</v>
      </c>
      <c r="Q19" s="2" t="s">
        <v>26</v>
      </c>
      <c r="R19" s="2">
        <f t="shared" si="7"/>
        <v>6</v>
      </c>
    </row>
    <row r="20" spans="1:18" ht="17.100000000000001" customHeight="1" x14ac:dyDescent="0.2">
      <c r="A20" s="8" t="str">
        <f t="shared" si="5"/>
        <v/>
      </c>
      <c r="B20" s="9" t="str">
        <f t="shared" si="8"/>
        <v/>
      </c>
      <c r="C20" s="15" t="str">
        <f t="shared" si="2"/>
        <v/>
      </c>
      <c r="D20" s="5" t="s">
        <v>6</v>
      </c>
      <c r="E20" s="16" t="str">
        <f t="shared" si="9"/>
        <v/>
      </c>
      <c r="F20" s="17"/>
      <c r="G20" s="17"/>
      <c r="H20" s="17"/>
      <c r="I20" s="11" t="str">
        <f t="shared" si="4"/>
        <v/>
      </c>
      <c r="J20" s="10" t="str">
        <f t="shared" si="6"/>
        <v/>
      </c>
      <c r="K20" s="29"/>
      <c r="L20" s="30"/>
      <c r="M20" s="39"/>
      <c r="P20" s="14"/>
    </row>
    <row r="21" spans="1:18" ht="17.100000000000001" customHeight="1" x14ac:dyDescent="0.2">
      <c r="A21" s="8" t="str">
        <f t="shared" si="5"/>
        <v/>
      </c>
      <c r="B21" s="9" t="str">
        <f t="shared" si="8"/>
        <v/>
      </c>
      <c r="C21" s="15" t="str">
        <f t="shared" si="2"/>
        <v/>
      </c>
      <c r="D21" s="5" t="s">
        <v>6</v>
      </c>
      <c r="E21" s="16" t="str">
        <f t="shared" si="9"/>
        <v/>
      </c>
      <c r="F21" s="17"/>
      <c r="G21" s="17"/>
      <c r="H21" s="17"/>
      <c r="I21" s="11" t="str">
        <f t="shared" si="4"/>
        <v/>
      </c>
      <c r="J21" s="10" t="str">
        <f t="shared" si="6"/>
        <v/>
      </c>
      <c r="K21" s="29"/>
      <c r="L21" s="30"/>
      <c r="M21" s="39"/>
      <c r="P21" s="2" t="s">
        <v>29</v>
      </c>
      <c r="Q21" s="2" t="str">
        <f>TEXT(K1,"aaa曜日")</f>
        <v>土曜日</v>
      </c>
      <c r="R21" s="2">
        <f>VLOOKUP(Q21,P13:R19,3,FALSE)</f>
        <v>5</v>
      </c>
    </row>
    <row r="22" spans="1:18" ht="17.100000000000001" customHeight="1" x14ac:dyDescent="0.2">
      <c r="A22" s="8" t="str">
        <f t="shared" si="5"/>
        <v/>
      </c>
      <c r="B22" s="9" t="str">
        <f t="shared" si="8"/>
        <v/>
      </c>
      <c r="C22" s="15" t="str">
        <f t="shared" si="2"/>
        <v/>
      </c>
      <c r="D22" s="5" t="s">
        <v>6</v>
      </c>
      <c r="E22" s="16" t="str">
        <f t="shared" si="9"/>
        <v/>
      </c>
      <c r="F22" s="17"/>
      <c r="G22" s="17"/>
      <c r="H22" s="17"/>
      <c r="I22" s="11" t="str">
        <f t="shared" si="4"/>
        <v/>
      </c>
      <c r="J22" s="10" t="str">
        <f t="shared" si="6"/>
        <v/>
      </c>
      <c r="K22" s="29"/>
      <c r="L22" s="30"/>
      <c r="M22" s="39"/>
    </row>
    <row r="23" spans="1:18" ht="17.100000000000001" customHeight="1" x14ac:dyDescent="0.2">
      <c r="A23" s="8" t="str">
        <f t="shared" si="5"/>
        <v/>
      </c>
      <c r="B23" s="9" t="str">
        <f t="shared" si="8"/>
        <v/>
      </c>
      <c r="C23" s="15" t="str">
        <f t="shared" si="2"/>
        <v/>
      </c>
      <c r="D23" s="5" t="s">
        <v>6</v>
      </c>
      <c r="E23" s="16" t="str">
        <f t="shared" si="9"/>
        <v/>
      </c>
      <c r="F23" s="17"/>
      <c r="G23" s="17"/>
      <c r="H23" s="17"/>
      <c r="I23" s="11" t="str">
        <f t="shared" si="4"/>
        <v/>
      </c>
      <c r="J23" s="10" t="str">
        <f t="shared" si="6"/>
        <v/>
      </c>
      <c r="K23" s="29"/>
      <c r="L23" s="30"/>
      <c r="M23" s="39"/>
    </row>
    <row r="24" spans="1:18" ht="17.100000000000001" customHeight="1" x14ac:dyDescent="0.2">
      <c r="A24" s="8" t="str">
        <f t="shared" si="5"/>
        <v/>
      </c>
      <c r="B24" s="9" t="str">
        <f t="shared" si="8"/>
        <v/>
      </c>
      <c r="C24" s="15" t="str">
        <f t="shared" si="2"/>
        <v/>
      </c>
      <c r="D24" s="5" t="s">
        <v>6</v>
      </c>
      <c r="E24" s="16" t="str">
        <f t="shared" si="9"/>
        <v/>
      </c>
      <c r="F24" s="17"/>
      <c r="G24" s="17"/>
      <c r="H24" s="17"/>
      <c r="I24" s="11" t="str">
        <f t="shared" si="4"/>
        <v/>
      </c>
      <c r="J24" s="10" t="str">
        <f t="shared" si="6"/>
        <v/>
      </c>
      <c r="K24" s="29"/>
      <c r="L24" s="30"/>
      <c r="M24" s="39"/>
    </row>
    <row r="25" spans="1:18" ht="17.100000000000001" customHeight="1" x14ac:dyDescent="0.2">
      <c r="A25" s="8" t="str">
        <f t="shared" si="5"/>
        <v/>
      </c>
      <c r="B25" s="9" t="str">
        <f t="shared" si="8"/>
        <v/>
      </c>
      <c r="C25" s="15" t="str">
        <f t="shared" si="2"/>
        <v/>
      </c>
      <c r="D25" s="5" t="s">
        <v>6</v>
      </c>
      <c r="E25" s="16" t="str">
        <f t="shared" si="9"/>
        <v/>
      </c>
      <c r="F25" s="17"/>
      <c r="G25" s="17"/>
      <c r="H25" s="17"/>
      <c r="I25" s="11" t="str">
        <f t="shared" si="4"/>
        <v/>
      </c>
      <c r="J25" s="10" t="str">
        <f t="shared" si="6"/>
        <v/>
      </c>
      <c r="K25" s="29"/>
      <c r="L25" s="30"/>
      <c r="M25" s="39"/>
    </row>
    <row r="26" spans="1:18" ht="17.100000000000001" customHeight="1" x14ac:dyDescent="0.2">
      <c r="A26" s="8" t="str">
        <f t="shared" si="5"/>
        <v/>
      </c>
      <c r="B26" s="9" t="str">
        <f t="shared" si="8"/>
        <v/>
      </c>
      <c r="C26" s="15" t="str">
        <f t="shared" si="2"/>
        <v/>
      </c>
      <c r="D26" s="5" t="s">
        <v>6</v>
      </c>
      <c r="E26" s="16" t="str">
        <f t="shared" si="9"/>
        <v/>
      </c>
      <c r="F26" s="17"/>
      <c r="G26" s="17"/>
      <c r="H26" s="17"/>
      <c r="I26" s="11" t="str">
        <f t="shared" si="4"/>
        <v/>
      </c>
      <c r="J26" s="10" t="str">
        <f t="shared" si="6"/>
        <v/>
      </c>
      <c r="K26" s="29"/>
      <c r="L26" s="30"/>
      <c r="M26" s="39"/>
    </row>
    <row r="27" spans="1:18" ht="17.100000000000001" customHeight="1" x14ac:dyDescent="0.2">
      <c r="A27" s="8" t="str">
        <f t="shared" si="5"/>
        <v/>
      </c>
      <c r="B27" s="9" t="str">
        <f t="shared" si="8"/>
        <v/>
      </c>
      <c r="C27" s="15" t="str">
        <f t="shared" si="2"/>
        <v/>
      </c>
      <c r="D27" s="5" t="s">
        <v>6</v>
      </c>
      <c r="E27" s="16" t="str">
        <f t="shared" si="9"/>
        <v/>
      </c>
      <c r="F27" s="17"/>
      <c r="G27" s="17"/>
      <c r="H27" s="17"/>
      <c r="I27" s="11" t="str">
        <f t="shared" si="4"/>
        <v/>
      </c>
      <c r="J27" s="10" t="str">
        <f t="shared" si="6"/>
        <v/>
      </c>
      <c r="K27" s="29"/>
      <c r="L27" s="30"/>
      <c r="M27" s="39"/>
    </row>
    <row r="28" spans="1:18" ht="17.100000000000001" customHeight="1" x14ac:dyDescent="0.2">
      <c r="A28" s="8" t="str">
        <f t="shared" si="5"/>
        <v/>
      </c>
      <c r="B28" s="9" t="str">
        <f t="shared" si="8"/>
        <v/>
      </c>
      <c r="C28" s="15" t="str">
        <f t="shared" si="2"/>
        <v/>
      </c>
      <c r="D28" s="5" t="s">
        <v>6</v>
      </c>
      <c r="E28" s="16" t="str">
        <f t="shared" si="9"/>
        <v/>
      </c>
      <c r="F28" s="17"/>
      <c r="G28" s="17"/>
      <c r="H28" s="17"/>
      <c r="I28" s="11" t="str">
        <f t="shared" si="4"/>
        <v/>
      </c>
      <c r="J28" s="10" t="str">
        <f t="shared" si="6"/>
        <v/>
      </c>
      <c r="K28" s="29"/>
      <c r="L28" s="30"/>
      <c r="M28" s="39"/>
    </row>
    <row r="29" spans="1:18" ht="17.100000000000001" customHeight="1" x14ac:dyDescent="0.2">
      <c r="A29" s="8" t="str">
        <f t="shared" si="5"/>
        <v/>
      </c>
      <c r="B29" s="9" t="str">
        <f t="shared" si="8"/>
        <v/>
      </c>
      <c r="C29" s="15" t="str">
        <f t="shared" si="2"/>
        <v/>
      </c>
      <c r="D29" s="5" t="s">
        <v>6</v>
      </c>
      <c r="E29" s="16" t="str">
        <f t="shared" si="9"/>
        <v/>
      </c>
      <c r="F29" s="17"/>
      <c r="G29" s="17"/>
      <c r="H29" s="17"/>
      <c r="I29" s="11" t="str">
        <f t="shared" si="4"/>
        <v/>
      </c>
      <c r="J29" s="10" t="str">
        <f t="shared" si="6"/>
        <v/>
      </c>
      <c r="K29" s="29"/>
      <c r="L29" s="30"/>
      <c r="M29" s="39"/>
    </row>
    <row r="30" spans="1:18" ht="17.100000000000001" customHeight="1" x14ac:dyDescent="0.2">
      <c r="A30" s="8" t="str">
        <f t="shared" si="5"/>
        <v/>
      </c>
      <c r="B30" s="9" t="str">
        <f t="shared" si="8"/>
        <v/>
      </c>
      <c r="C30" s="15" t="str">
        <f t="shared" si="2"/>
        <v/>
      </c>
      <c r="D30" s="5" t="s">
        <v>6</v>
      </c>
      <c r="E30" s="16" t="str">
        <f t="shared" si="9"/>
        <v/>
      </c>
      <c r="F30" s="17"/>
      <c r="G30" s="17"/>
      <c r="H30" s="17"/>
      <c r="I30" s="11" t="str">
        <f t="shared" si="4"/>
        <v/>
      </c>
      <c r="J30" s="10" t="str">
        <f t="shared" si="6"/>
        <v/>
      </c>
      <c r="K30" s="29"/>
      <c r="L30" s="30"/>
      <c r="M30" s="39"/>
    </row>
    <row r="31" spans="1:18" ht="17.100000000000001" customHeight="1" x14ac:dyDescent="0.2">
      <c r="A31" s="8" t="str">
        <f t="shared" si="5"/>
        <v/>
      </c>
      <c r="B31" s="9" t="str">
        <f t="shared" si="8"/>
        <v/>
      </c>
      <c r="C31" s="15" t="str">
        <f t="shared" si="2"/>
        <v/>
      </c>
      <c r="D31" s="5" t="s">
        <v>6</v>
      </c>
      <c r="E31" s="16" t="str">
        <f t="shared" si="9"/>
        <v/>
      </c>
      <c r="F31" s="17"/>
      <c r="G31" s="17"/>
      <c r="H31" s="17"/>
      <c r="I31" s="11" t="str">
        <f t="shared" si="4"/>
        <v/>
      </c>
      <c r="J31" s="10" t="str">
        <f t="shared" si="6"/>
        <v/>
      </c>
      <c r="K31" s="29"/>
      <c r="L31" s="30"/>
      <c r="M31" s="39"/>
    </row>
    <row r="32" spans="1:18" ht="17.100000000000001" customHeight="1" x14ac:dyDescent="0.2">
      <c r="A32" s="8" t="str">
        <f t="shared" si="5"/>
        <v/>
      </c>
      <c r="B32" s="9" t="str">
        <f t="shared" si="8"/>
        <v/>
      </c>
      <c r="C32" s="15" t="str">
        <f t="shared" si="2"/>
        <v/>
      </c>
      <c r="D32" s="5" t="s">
        <v>6</v>
      </c>
      <c r="E32" s="16" t="str">
        <f t="shared" si="9"/>
        <v/>
      </c>
      <c r="F32" s="17"/>
      <c r="G32" s="17"/>
      <c r="H32" s="17"/>
      <c r="I32" s="11" t="str">
        <f t="shared" si="4"/>
        <v/>
      </c>
      <c r="J32" s="10" t="str">
        <f t="shared" si="6"/>
        <v/>
      </c>
      <c r="K32" s="29"/>
      <c r="L32" s="30"/>
      <c r="M32" s="39"/>
    </row>
    <row r="33" spans="1:13" ht="17.100000000000001" customHeight="1" x14ac:dyDescent="0.2">
      <c r="A33" s="8" t="str">
        <f t="shared" si="5"/>
        <v/>
      </c>
      <c r="B33" s="9" t="str">
        <f t="shared" si="8"/>
        <v/>
      </c>
      <c r="C33" s="15" t="str">
        <f t="shared" si="2"/>
        <v/>
      </c>
      <c r="D33" s="5" t="s">
        <v>6</v>
      </c>
      <c r="E33" s="16" t="str">
        <f t="shared" si="9"/>
        <v/>
      </c>
      <c r="F33" s="17"/>
      <c r="G33" s="17"/>
      <c r="H33" s="17"/>
      <c r="I33" s="11" t="str">
        <f t="shared" si="4"/>
        <v/>
      </c>
      <c r="J33" s="10" t="str">
        <f t="shared" si="6"/>
        <v/>
      </c>
      <c r="K33" s="29"/>
      <c r="L33" s="30"/>
      <c r="M33" s="39"/>
    </row>
    <row r="34" spans="1:13" ht="17.100000000000001" customHeight="1" x14ac:dyDescent="0.2">
      <c r="A34" s="8" t="str">
        <f t="shared" si="5"/>
        <v/>
      </c>
      <c r="B34" s="9" t="str">
        <f t="shared" si="8"/>
        <v/>
      </c>
      <c r="C34" s="15" t="str">
        <f t="shared" si="2"/>
        <v/>
      </c>
      <c r="D34" s="5" t="s">
        <v>6</v>
      </c>
      <c r="E34" s="16" t="str">
        <f t="shared" si="9"/>
        <v/>
      </c>
      <c r="F34" s="17"/>
      <c r="G34" s="17"/>
      <c r="H34" s="17"/>
      <c r="I34" s="11" t="str">
        <f t="shared" si="4"/>
        <v/>
      </c>
      <c r="J34" s="10" t="str">
        <f t="shared" si="6"/>
        <v/>
      </c>
      <c r="K34" s="29"/>
      <c r="L34" s="30"/>
      <c r="M34" s="39"/>
    </row>
    <row r="35" spans="1:13" ht="17.100000000000001" customHeight="1" x14ac:dyDescent="0.2">
      <c r="A35" s="8" t="str">
        <f t="shared" si="5"/>
        <v/>
      </c>
      <c r="B35" s="9" t="str">
        <f t="shared" si="8"/>
        <v/>
      </c>
      <c r="C35" s="15" t="str">
        <f t="shared" si="2"/>
        <v/>
      </c>
      <c r="D35" s="5" t="s">
        <v>6</v>
      </c>
      <c r="E35" s="16" t="str">
        <f t="shared" si="9"/>
        <v/>
      </c>
      <c r="F35" s="17"/>
      <c r="G35" s="17"/>
      <c r="H35" s="17"/>
      <c r="I35" s="11" t="str">
        <f t="shared" si="4"/>
        <v/>
      </c>
      <c r="J35" s="10" t="str">
        <f t="shared" si="6"/>
        <v/>
      </c>
      <c r="K35" s="29"/>
      <c r="L35" s="30"/>
      <c r="M35" s="39"/>
    </row>
    <row r="36" spans="1:13" ht="17.100000000000001" customHeight="1" x14ac:dyDescent="0.2">
      <c r="A36" s="8" t="str">
        <f t="shared" si="5"/>
        <v/>
      </c>
      <c r="B36" s="9" t="str">
        <f t="shared" si="8"/>
        <v/>
      </c>
      <c r="C36" s="15" t="str">
        <f t="shared" si="2"/>
        <v/>
      </c>
      <c r="D36" s="5" t="s">
        <v>6</v>
      </c>
      <c r="E36" s="16" t="str">
        <f t="shared" si="9"/>
        <v/>
      </c>
      <c r="F36" s="17"/>
      <c r="G36" s="17"/>
      <c r="H36" s="17"/>
      <c r="I36" s="11" t="str">
        <f t="shared" si="4"/>
        <v/>
      </c>
      <c r="J36" s="10" t="str">
        <f t="shared" si="6"/>
        <v/>
      </c>
      <c r="K36" s="29"/>
      <c r="L36" s="30"/>
      <c r="M36" s="39"/>
    </row>
    <row r="37" spans="1:13" ht="17.100000000000001" customHeight="1" x14ac:dyDescent="0.2">
      <c r="A37" s="8" t="str">
        <f t="shared" si="5"/>
        <v/>
      </c>
      <c r="B37" s="9" t="str">
        <f t="shared" si="8"/>
        <v/>
      </c>
      <c r="C37" s="15" t="str">
        <f t="shared" si="2"/>
        <v/>
      </c>
      <c r="D37" s="5" t="s">
        <v>6</v>
      </c>
      <c r="E37" s="16" t="str">
        <f t="shared" si="9"/>
        <v/>
      </c>
      <c r="F37" s="17"/>
      <c r="G37" s="17"/>
      <c r="H37" s="17"/>
      <c r="I37" s="11" t="str">
        <f t="shared" si="4"/>
        <v/>
      </c>
      <c r="J37" s="10" t="str">
        <f t="shared" si="6"/>
        <v/>
      </c>
      <c r="K37" s="29"/>
      <c r="L37" s="30"/>
      <c r="M37" s="39"/>
    </row>
    <row r="38" spans="1:13" ht="17.100000000000001" customHeight="1" x14ac:dyDescent="0.2">
      <c r="A38" s="8" t="str">
        <f t="shared" si="5"/>
        <v/>
      </c>
      <c r="B38" s="9" t="str">
        <f t="shared" si="8"/>
        <v/>
      </c>
      <c r="C38" s="15" t="str">
        <f t="shared" si="2"/>
        <v/>
      </c>
      <c r="D38" s="5" t="s">
        <v>6</v>
      </c>
      <c r="E38" s="16" t="str">
        <f t="shared" si="9"/>
        <v/>
      </c>
      <c r="F38" s="17"/>
      <c r="G38" s="17"/>
      <c r="H38" s="17"/>
      <c r="I38" s="11" t="str">
        <f t="shared" si="4"/>
        <v/>
      </c>
      <c r="J38" s="10" t="str">
        <f t="shared" si="6"/>
        <v/>
      </c>
      <c r="K38" s="29"/>
      <c r="L38" s="30"/>
      <c r="M38" s="39"/>
    </row>
    <row r="39" spans="1:13" ht="17.100000000000001" customHeight="1" x14ac:dyDescent="0.2">
      <c r="A39" s="8" t="str">
        <f t="shared" si="5"/>
        <v/>
      </c>
      <c r="B39" s="9" t="str">
        <f t="shared" si="8"/>
        <v/>
      </c>
      <c r="C39" s="15" t="str">
        <f t="shared" si="2"/>
        <v/>
      </c>
      <c r="D39" s="5" t="s">
        <v>6</v>
      </c>
      <c r="E39" s="16" t="str">
        <f t="shared" si="9"/>
        <v/>
      </c>
      <c r="F39" s="17"/>
      <c r="G39" s="17"/>
      <c r="H39" s="17"/>
      <c r="I39" s="11" t="str">
        <f t="shared" si="4"/>
        <v/>
      </c>
      <c r="J39" s="10" t="str">
        <f t="shared" si="6"/>
        <v/>
      </c>
      <c r="K39" s="29"/>
      <c r="L39" s="30"/>
      <c r="M39" s="39"/>
    </row>
    <row r="40" spans="1:13" ht="17.100000000000001" customHeight="1" x14ac:dyDescent="0.2">
      <c r="A40" s="8" t="str">
        <f t="shared" si="5"/>
        <v/>
      </c>
      <c r="B40" s="9" t="str">
        <f t="shared" si="8"/>
        <v/>
      </c>
      <c r="C40" s="15" t="str">
        <f t="shared" si="2"/>
        <v/>
      </c>
      <c r="D40" s="5" t="s">
        <v>6</v>
      </c>
      <c r="E40" s="16" t="str">
        <f t="shared" si="9"/>
        <v/>
      </c>
      <c r="F40" s="17"/>
      <c r="G40" s="17"/>
      <c r="H40" s="17"/>
      <c r="I40" s="11" t="str">
        <f t="shared" si="4"/>
        <v/>
      </c>
      <c r="J40" s="10" t="str">
        <f t="shared" si="6"/>
        <v/>
      </c>
      <c r="K40" s="29"/>
      <c r="L40" s="30"/>
      <c r="M40" s="39"/>
    </row>
    <row r="41" spans="1:13" ht="17.100000000000001" customHeight="1" x14ac:dyDescent="0.2">
      <c r="A41" s="8" t="str">
        <f t="shared" si="5"/>
        <v/>
      </c>
      <c r="B41" s="9" t="str">
        <f t="shared" si="8"/>
        <v/>
      </c>
      <c r="C41" s="15" t="str">
        <f t="shared" si="2"/>
        <v/>
      </c>
      <c r="D41" s="5" t="s">
        <v>6</v>
      </c>
      <c r="E41" s="16" t="str">
        <f t="shared" si="9"/>
        <v/>
      </c>
      <c r="F41" s="17"/>
      <c r="G41" s="17"/>
      <c r="H41" s="17"/>
      <c r="I41" s="11" t="str">
        <f t="shared" si="4"/>
        <v/>
      </c>
      <c r="J41" s="10" t="str">
        <f t="shared" si="6"/>
        <v/>
      </c>
      <c r="K41" s="29"/>
      <c r="L41" s="30"/>
      <c r="M41" s="39"/>
    </row>
    <row r="42" spans="1:13" ht="17.100000000000001" customHeight="1" x14ac:dyDescent="0.2">
      <c r="A42" s="8" t="str">
        <f t="shared" si="5"/>
        <v/>
      </c>
      <c r="B42" s="9" t="str">
        <f t="shared" si="8"/>
        <v/>
      </c>
      <c r="C42" s="15" t="str">
        <f t="shared" si="2"/>
        <v/>
      </c>
      <c r="D42" s="5" t="s">
        <v>6</v>
      </c>
      <c r="E42" s="16" t="str">
        <f t="shared" si="9"/>
        <v/>
      </c>
      <c r="F42" s="17"/>
      <c r="G42" s="17"/>
      <c r="H42" s="17"/>
      <c r="I42" s="11" t="str">
        <f t="shared" ref="I42:I76" si="10">IF(F42=0,"",H42/F42)</f>
        <v/>
      </c>
      <c r="J42" s="10" t="str">
        <f t="shared" si="6"/>
        <v/>
      </c>
      <c r="K42" s="29"/>
      <c r="L42" s="30"/>
      <c r="M42" s="39"/>
    </row>
    <row r="43" spans="1:13" ht="17.100000000000001" customHeight="1" x14ac:dyDescent="0.2">
      <c r="A43" s="8" t="str">
        <f t="shared" si="5"/>
        <v/>
      </c>
      <c r="B43" s="9" t="str">
        <f t="shared" si="8"/>
        <v/>
      </c>
      <c r="C43" s="15" t="str">
        <f t="shared" si="2"/>
        <v/>
      </c>
      <c r="D43" s="5" t="s">
        <v>6</v>
      </c>
      <c r="E43" s="16" t="str">
        <f t="shared" si="9"/>
        <v/>
      </c>
      <c r="F43" s="17"/>
      <c r="G43" s="17"/>
      <c r="H43" s="17"/>
      <c r="I43" s="11" t="str">
        <f t="shared" si="10"/>
        <v/>
      </c>
      <c r="J43" s="10" t="str">
        <f t="shared" si="6"/>
        <v/>
      </c>
      <c r="K43" s="29"/>
      <c r="L43" s="30"/>
      <c r="M43" s="39"/>
    </row>
    <row r="44" spans="1:13" ht="17.100000000000001" customHeight="1" x14ac:dyDescent="0.2">
      <c r="A44" s="8" t="str">
        <f t="shared" si="5"/>
        <v/>
      </c>
      <c r="B44" s="9" t="str">
        <f t="shared" si="8"/>
        <v/>
      </c>
      <c r="C44" s="15" t="str">
        <f t="shared" si="2"/>
        <v/>
      </c>
      <c r="D44" s="5" t="s">
        <v>6</v>
      </c>
      <c r="E44" s="16" t="str">
        <f t="shared" si="9"/>
        <v/>
      </c>
      <c r="F44" s="17"/>
      <c r="G44" s="17"/>
      <c r="H44" s="17"/>
      <c r="I44" s="11" t="str">
        <f t="shared" si="10"/>
        <v/>
      </c>
      <c r="J44" s="10" t="str">
        <f t="shared" si="6"/>
        <v/>
      </c>
      <c r="K44" s="29"/>
      <c r="L44" s="30"/>
      <c r="M44" s="39"/>
    </row>
    <row r="45" spans="1:13" ht="17.100000000000001" customHeight="1" x14ac:dyDescent="0.2">
      <c r="A45" s="8" t="str">
        <f t="shared" si="5"/>
        <v/>
      </c>
      <c r="B45" s="9" t="str">
        <f t="shared" si="8"/>
        <v/>
      </c>
      <c r="C45" s="15" t="str">
        <f t="shared" si="2"/>
        <v/>
      </c>
      <c r="D45" s="5" t="s">
        <v>6</v>
      </c>
      <c r="E45" s="16" t="str">
        <f t="shared" si="9"/>
        <v/>
      </c>
      <c r="F45" s="17"/>
      <c r="G45" s="17"/>
      <c r="H45" s="17"/>
      <c r="I45" s="11" t="str">
        <f t="shared" si="10"/>
        <v/>
      </c>
      <c r="J45" s="10" t="str">
        <f t="shared" si="6"/>
        <v/>
      </c>
      <c r="K45" s="29"/>
      <c r="L45" s="30"/>
      <c r="M45" s="39"/>
    </row>
    <row r="46" spans="1:13" ht="17.100000000000001" customHeight="1" x14ac:dyDescent="0.2">
      <c r="A46" s="8" t="str">
        <f t="shared" si="5"/>
        <v/>
      </c>
      <c r="B46" s="9" t="str">
        <f t="shared" si="8"/>
        <v/>
      </c>
      <c r="C46" s="15" t="str">
        <f t="shared" si="2"/>
        <v/>
      </c>
      <c r="D46" s="5" t="s">
        <v>6</v>
      </c>
      <c r="E46" s="16" t="str">
        <f t="shared" si="9"/>
        <v/>
      </c>
      <c r="F46" s="17"/>
      <c r="G46" s="17"/>
      <c r="H46" s="17"/>
      <c r="I46" s="11" t="str">
        <f t="shared" si="10"/>
        <v/>
      </c>
      <c r="J46" s="10" t="str">
        <f t="shared" si="6"/>
        <v/>
      </c>
      <c r="K46" s="29"/>
      <c r="L46" s="30"/>
      <c r="M46" s="39"/>
    </row>
    <row r="47" spans="1:13" ht="17.100000000000001" customHeight="1" x14ac:dyDescent="0.2">
      <c r="A47" s="8" t="str">
        <f t="shared" si="5"/>
        <v/>
      </c>
      <c r="B47" s="9" t="str">
        <f t="shared" si="8"/>
        <v/>
      </c>
      <c r="C47" s="15" t="str">
        <f t="shared" si="2"/>
        <v/>
      </c>
      <c r="D47" s="5" t="s">
        <v>6</v>
      </c>
      <c r="E47" s="16" t="str">
        <f t="shared" si="9"/>
        <v/>
      </c>
      <c r="F47" s="17"/>
      <c r="G47" s="17"/>
      <c r="H47" s="17"/>
      <c r="I47" s="11" t="str">
        <f t="shared" si="10"/>
        <v/>
      </c>
      <c r="J47" s="10" t="str">
        <f t="shared" si="6"/>
        <v/>
      </c>
      <c r="K47" s="29"/>
      <c r="L47" s="30"/>
      <c r="M47" s="39"/>
    </row>
    <row r="48" spans="1:13" ht="17.100000000000001" customHeight="1" x14ac:dyDescent="0.2">
      <c r="A48" s="8" t="str">
        <f t="shared" si="5"/>
        <v/>
      </c>
      <c r="B48" s="9" t="str">
        <f t="shared" si="8"/>
        <v/>
      </c>
      <c r="C48" s="15" t="str">
        <f t="shared" si="2"/>
        <v/>
      </c>
      <c r="D48" s="5" t="s">
        <v>6</v>
      </c>
      <c r="E48" s="16" t="str">
        <f t="shared" si="9"/>
        <v/>
      </c>
      <c r="F48" s="17"/>
      <c r="G48" s="17"/>
      <c r="H48" s="17"/>
      <c r="I48" s="11" t="str">
        <f t="shared" si="10"/>
        <v/>
      </c>
      <c r="J48" s="10" t="str">
        <f t="shared" si="6"/>
        <v/>
      </c>
      <c r="K48" s="29"/>
      <c r="L48" s="30"/>
      <c r="M48" s="39"/>
    </row>
    <row r="49" spans="1:13" ht="17.100000000000001" customHeight="1" x14ac:dyDescent="0.2">
      <c r="A49" s="8" t="str">
        <f t="shared" si="5"/>
        <v/>
      </c>
      <c r="B49" s="9" t="str">
        <f t="shared" si="8"/>
        <v/>
      </c>
      <c r="C49" s="15" t="str">
        <f t="shared" si="2"/>
        <v/>
      </c>
      <c r="D49" s="5" t="s">
        <v>6</v>
      </c>
      <c r="E49" s="16" t="str">
        <f t="shared" si="9"/>
        <v/>
      </c>
      <c r="F49" s="17"/>
      <c r="G49" s="17"/>
      <c r="H49" s="17"/>
      <c r="I49" s="11" t="str">
        <f t="shared" si="10"/>
        <v/>
      </c>
      <c r="J49" s="10" t="str">
        <f t="shared" si="6"/>
        <v/>
      </c>
      <c r="K49" s="29"/>
      <c r="L49" s="30"/>
      <c r="M49" s="39"/>
    </row>
    <row r="50" spans="1:13" ht="17.100000000000001" customHeight="1" x14ac:dyDescent="0.2">
      <c r="A50" s="8" t="str">
        <f t="shared" si="5"/>
        <v/>
      </c>
      <c r="B50" s="9" t="str">
        <f t="shared" si="8"/>
        <v/>
      </c>
      <c r="C50" s="15" t="str">
        <f t="shared" si="2"/>
        <v/>
      </c>
      <c r="D50" s="5" t="s">
        <v>6</v>
      </c>
      <c r="E50" s="16" t="str">
        <f t="shared" si="9"/>
        <v/>
      </c>
      <c r="F50" s="17"/>
      <c r="G50" s="17"/>
      <c r="H50" s="17"/>
      <c r="I50" s="11" t="str">
        <f t="shared" ref="I50:I65" si="11">IF(F50=0,"",H50/F50)</f>
        <v/>
      </c>
      <c r="J50" s="10" t="str">
        <f t="shared" si="6"/>
        <v/>
      </c>
      <c r="K50" s="29"/>
      <c r="L50" s="30"/>
      <c r="M50" s="39"/>
    </row>
    <row r="51" spans="1:13" ht="17.100000000000001" customHeight="1" x14ac:dyDescent="0.2">
      <c r="A51" s="8" t="str">
        <f t="shared" si="5"/>
        <v/>
      </c>
      <c r="B51" s="9" t="str">
        <f t="shared" si="8"/>
        <v/>
      </c>
      <c r="C51" s="15" t="str">
        <f t="shared" si="2"/>
        <v/>
      </c>
      <c r="D51" s="5" t="s">
        <v>6</v>
      </c>
      <c r="E51" s="16" t="str">
        <f t="shared" si="9"/>
        <v/>
      </c>
      <c r="F51" s="17"/>
      <c r="G51" s="17"/>
      <c r="H51" s="17"/>
      <c r="I51" s="11" t="str">
        <f t="shared" si="11"/>
        <v/>
      </c>
      <c r="J51" s="10" t="str">
        <f t="shared" si="6"/>
        <v/>
      </c>
      <c r="K51" s="29"/>
      <c r="L51" s="30"/>
      <c r="M51" s="39"/>
    </row>
    <row r="52" spans="1:13" ht="17.100000000000001" customHeight="1" x14ac:dyDescent="0.2">
      <c r="A52" s="8" t="str">
        <f t="shared" si="5"/>
        <v/>
      </c>
      <c r="B52" s="9" t="str">
        <f t="shared" si="8"/>
        <v/>
      </c>
      <c r="C52" s="15" t="str">
        <f t="shared" si="2"/>
        <v/>
      </c>
      <c r="D52" s="5" t="s">
        <v>6</v>
      </c>
      <c r="E52" s="16" t="str">
        <f t="shared" si="9"/>
        <v/>
      </c>
      <c r="F52" s="17"/>
      <c r="G52" s="17"/>
      <c r="H52" s="17"/>
      <c r="I52" s="11" t="str">
        <f t="shared" si="11"/>
        <v/>
      </c>
      <c r="J52" s="10" t="str">
        <f t="shared" si="6"/>
        <v/>
      </c>
      <c r="K52" s="29"/>
      <c r="L52" s="30"/>
      <c r="M52" s="39"/>
    </row>
    <row r="53" spans="1:13" ht="17.100000000000001" customHeight="1" x14ac:dyDescent="0.2">
      <c r="A53" s="8" t="str">
        <f t="shared" si="5"/>
        <v/>
      </c>
      <c r="B53" s="9" t="str">
        <f t="shared" si="8"/>
        <v/>
      </c>
      <c r="C53" s="15" t="str">
        <f t="shared" si="2"/>
        <v/>
      </c>
      <c r="D53" s="5" t="s">
        <v>6</v>
      </c>
      <c r="E53" s="16" t="str">
        <f t="shared" si="9"/>
        <v/>
      </c>
      <c r="F53" s="17"/>
      <c r="G53" s="17"/>
      <c r="H53" s="17"/>
      <c r="I53" s="11" t="str">
        <f t="shared" si="11"/>
        <v/>
      </c>
      <c r="J53" s="10" t="str">
        <f t="shared" si="6"/>
        <v/>
      </c>
      <c r="K53" s="29"/>
      <c r="L53" s="30"/>
      <c r="M53" s="39"/>
    </row>
    <row r="54" spans="1:13" ht="17.100000000000001" customHeight="1" x14ac:dyDescent="0.2">
      <c r="A54" s="8" t="str">
        <f t="shared" si="5"/>
        <v/>
      </c>
      <c r="B54" s="9" t="str">
        <f t="shared" si="8"/>
        <v/>
      </c>
      <c r="C54" s="15" t="str">
        <f t="shared" si="2"/>
        <v/>
      </c>
      <c r="D54" s="5" t="s">
        <v>6</v>
      </c>
      <c r="E54" s="16" t="str">
        <f t="shared" si="9"/>
        <v/>
      </c>
      <c r="F54" s="17"/>
      <c r="G54" s="17"/>
      <c r="H54" s="17"/>
      <c r="I54" s="11" t="str">
        <f t="shared" si="11"/>
        <v/>
      </c>
      <c r="J54" s="10" t="str">
        <f t="shared" si="6"/>
        <v/>
      </c>
      <c r="K54" s="29"/>
      <c r="L54" s="30"/>
      <c r="M54" s="39"/>
    </row>
    <row r="55" spans="1:13" ht="17.100000000000001" customHeight="1" x14ac:dyDescent="0.2">
      <c r="A55" s="8" t="str">
        <f t="shared" si="5"/>
        <v/>
      </c>
      <c r="B55" s="9" t="str">
        <f t="shared" si="8"/>
        <v/>
      </c>
      <c r="C55" s="15" t="str">
        <f t="shared" si="2"/>
        <v/>
      </c>
      <c r="D55" s="5" t="s">
        <v>6</v>
      </c>
      <c r="E55" s="16" t="str">
        <f t="shared" si="9"/>
        <v/>
      </c>
      <c r="F55" s="17"/>
      <c r="G55" s="17"/>
      <c r="H55" s="17"/>
      <c r="I55" s="11" t="str">
        <f t="shared" si="11"/>
        <v/>
      </c>
      <c r="J55" s="10" t="str">
        <f t="shared" si="6"/>
        <v/>
      </c>
      <c r="K55" s="29"/>
      <c r="L55" s="30"/>
      <c r="M55" s="39"/>
    </row>
    <row r="56" spans="1:13" ht="17.100000000000001" customHeight="1" x14ac:dyDescent="0.2">
      <c r="A56" s="8" t="str">
        <f t="shared" si="5"/>
        <v/>
      </c>
      <c r="B56" s="9" t="str">
        <f t="shared" si="8"/>
        <v/>
      </c>
      <c r="C56" s="15" t="str">
        <f t="shared" si="2"/>
        <v/>
      </c>
      <c r="D56" s="5" t="s">
        <v>6</v>
      </c>
      <c r="E56" s="16" t="str">
        <f t="shared" si="9"/>
        <v/>
      </c>
      <c r="F56" s="17"/>
      <c r="G56" s="17"/>
      <c r="H56" s="17"/>
      <c r="I56" s="11" t="str">
        <f t="shared" si="11"/>
        <v/>
      </c>
      <c r="J56" s="10" t="str">
        <f t="shared" si="6"/>
        <v/>
      </c>
      <c r="K56" s="29"/>
      <c r="L56" s="30"/>
      <c r="M56" s="39"/>
    </row>
    <row r="57" spans="1:13" ht="17.100000000000001" customHeight="1" x14ac:dyDescent="0.2">
      <c r="A57" s="8" t="str">
        <f t="shared" si="5"/>
        <v/>
      </c>
      <c r="B57" s="9" t="str">
        <f t="shared" si="8"/>
        <v/>
      </c>
      <c r="C57" s="15" t="str">
        <f t="shared" si="2"/>
        <v/>
      </c>
      <c r="D57" s="5" t="s">
        <v>6</v>
      </c>
      <c r="E57" s="16" t="str">
        <f t="shared" si="9"/>
        <v/>
      </c>
      <c r="F57" s="17"/>
      <c r="G57" s="17"/>
      <c r="H57" s="17"/>
      <c r="I57" s="11" t="str">
        <f t="shared" si="11"/>
        <v/>
      </c>
      <c r="J57" s="10" t="str">
        <f t="shared" si="6"/>
        <v/>
      </c>
      <c r="K57" s="29"/>
      <c r="L57" s="30"/>
      <c r="M57" s="39"/>
    </row>
    <row r="58" spans="1:13" ht="17.100000000000001" customHeight="1" x14ac:dyDescent="0.2">
      <c r="A58" s="8" t="str">
        <f>IF(E57&gt;=$K$2,"",MONTH(C58))</f>
        <v/>
      </c>
      <c r="B58" s="9" t="str">
        <f>IF(E57&gt;=$K$2,"",WEEKNUM(C58,2)-WEEKNUM(DATE(YEAR(C58),MONTH(C58),1),2)+1)</f>
        <v/>
      </c>
      <c r="C58" s="15" t="str">
        <f>IF(E57&gt;=$K$2,"",C57+7)</f>
        <v/>
      </c>
      <c r="D58" s="5" t="s">
        <v>6</v>
      </c>
      <c r="E58" s="16" t="str">
        <f>IF(E57&gt;=$K$2,"",C58+6)</f>
        <v/>
      </c>
      <c r="F58" s="17"/>
      <c r="G58" s="17"/>
      <c r="H58" s="17"/>
      <c r="I58" s="11" t="str">
        <f t="shared" si="11"/>
        <v/>
      </c>
      <c r="J58" s="10" t="str">
        <f t="shared" si="6"/>
        <v/>
      </c>
      <c r="K58" s="29"/>
      <c r="L58" s="30"/>
      <c r="M58" s="39"/>
    </row>
    <row r="59" spans="1:13" ht="17.100000000000001" customHeight="1" x14ac:dyDescent="0.2">
      <c r="A59" s="8" t="str">
        <f t="shared" si="5"/>
        <v/>
      </c>
      <c r="B59" s="9" t="str">
        <f t="shared" si="8"/>
        <v/>
      </c>
      <c r="C59" s="15" t="str">
        <f t="shared" si="2"/>
        <v/>
      </c>
      <c r="D59" s="5" t="s">
        <v>6</v>
      </c>
      <c r="E59" s="16" t="str">
        <f t="shared" si="9"/>
        <v/>
      </c>
      <c r="F59" s="17"/>
      <c r="G59" s="17"/>
      <c r="H59" s="17"/>
      <c r="I59" s="11" t="str">
        <f t="shared" si="11"/>
        <v/>
      </c>
      <c r="J59" s="10" t="str">
        <f t="shared" si="6"/>
        <v/>
      </c>
      <c r="K59" s="29"/>
      <c r="L59" s="30"/>
      <c r="M59" s="39"/>
    </row>
    <row r="60" spans="1:13" ht="17.100000000000001" customHeight="1" x14ac:dyDescent="0.2">
      <c r="A60" s="8" t="str">
        <f t="shared" si="5"/>
        <v/>
      </c>
      <c r="B60" s="9" t="str">
        <f t="shared" si="8"/>
        <v/>
      </c>
      <c r="C60" s="15" t="str">
        <f t="shared" si="2"/>
        <v/>
      </c>
      <c r="D60" s="5" t="s">
        <v>6</v>
      </c>
      <c r="E60" s="16" t="str">
        <f t="shared" si="9"/>
        <v/>
      </c>
      <c r="F60" s="17"/>
      <c r="G60" s="17"/>
      <c r="H60" s="17"/>
      <c r="I60" s="11" t="str">
        <f t="shared" si="11"/>
        <v/>
      </c>
      <c r="J60" s="10" t="str">
        <f t="shared" si="6"/>
        <v/>
      </c>
      <c r="K60" s="29"/>
      <c r="L60" s="30"/>
      <c r="M60" s="39"/>
    </row>
    <row r="61" spans="1:13" ht="17.100000000000001" customHeight="1" x14ac:dyDescent="0.2">
      <c r="A61" s="8" t="str">
        <f t="shared" si="5"/>
        <v/>
      </c>
      <c r="B61" s="9" t="str">
        <f t="shared" si="8"/>
        <v/>
      </c>
      <c r="C61" s="15" t="str">
        <f t="shared" si="2"/>
        <v/>
      </c>
      <c r="D61" s="5" t="s">
        <v>6</v>
      </c>
      <c r="E61" s="16" t="str">
        <f t="shared" si="9"/>
        <v/>
      </c>
      <c r="F61" s="17"/>
      <c r="G61" s="17"/>
      <c r="H61" s="17"/>
      <c r="I61" s="11" t="str">
        <f t="shared" si="11"/>
        <v/>
      </c>
      <c r="J61" s="10" t="str">
        <f t="shared" si="6"/>
        <v/>
      </c>
      <c r="K61" s="29"/>
      <c r="L61" s="30"/>
      <c r="M61" s="39"/>
    </row>
    <row r="62" spans="1:13" ht="17.100000000000001" customHeight="1" x14ac:dyDescent="0.2">
      <c r="A62" s="8" t="str">
        <f t="shared" si="5"/>
        <v/>
      </c>
      <c r="B62" s="9" t="str">
        <f t="shared" si="8"/>
        <v/>
      </c>
      <c r="C62" s="15" t="str">
        <f t="shared" si="2"/>
        <v/>
      </c>
      <c r="D62" s="5" t="s">
        <v>6</v>
      </c>
      <c r="E62" s="16" t="str">
        <f t="shared" si="9"/>
        <v/>
      </c>
      <c r="F62" s="17"/>
      <c r="G62" s="17"/>
      <c r="H62" s="17"/>
      <c r="I62" s="11" t="str">
        <f t="shared" si="11"/>
        <v/>
      </c>
      <c r="J62" s="10" t="str">
        <f t="shared" si="6"/>
        <v/>
      </c>
      <c r="K62" s="29"/>
      <c r="L62" s="30"/>
      <c r="M62" s="39"/>
    </row>
    <row r="63" spans="1:13" ht="17.100000000000001" customHeight="1" x14ac:dyDescent="0.2">
      <c r="A63" s="8" t="str">
        <f>IF(E62&gt;=$K$2,"",MONTH(C63))</f>
        <v/>
      </c>
      <c r="B63" s="9" t="str">
        <f>IF(E62&gt;=$K$2,"",WEEKNUM(C63,2)-WEEKNUM(DATE(YEAR(C63),MONTH(C63),1),2)+1)</f>
        <v/>
      </c>
      <c r="C63" s="15" t="str">
        <f>IF(E62&gt;=$K$2,"",C62+7)</f>
        <v/>
      </c>
      <c r="D63" s="5" t="s">
        <v>6</v>
      </c>
      <c r="E63" s="16" t="str">
        <f>IF(E62&gt;=$K$2,"",C63+6)</f>
        <v/>
      </c>
      <c r="F63" s="17"/>
      <c r="G63" s="17"/>
      <c r="H63" s="17"/>
      <c r="I63" s="11" t="str">
        <f t="shared" si="11"/>
        <v/>
      </c>
      <c r="J63" s="10" t="str">
        <f t="shared" si="6"/>
        <v/>
      </c>
      <c r="K63" s="29"/>
      <c r="L63" s="30"/>
      <c r="M63" s="39"/>
    </row>
    <row r="64" spans="1:13" ht="17.100000000000001" customHeight="1" x14ac:dyDescent="0.2">
      <c r="A64" s="8" t="str">
        <f t="shared" si="5"/>
        <v/>
      </c>
      <c r="B64" s="9" t="str">
        <f t="shared" si="8"/>
        <v/>
      </c>
      <c r="C64" s="15" t="str">
        <f t="shared" si="2"/>
        <v/>
      </c>
      <c r="D64" s="5" t="s">
        <v>6</v>
      </c>
      <c r="E64" s="16" t="str">
        <f t="shared" si="9"/>
        <v/>
      </c>
      <c r="F64" s="17"/>
      <c r="G64" s="17"/>
      <c r="H64" s="17"/>
      <c r="I64" s="11" t="str">
        <f t="shared" si="11"/>
        <v/>
      </c>
      <c r="J64" s="10" t="str">
        <f t="shared" si="6"/>
        <v/>
      </c>
      <c r="K64" s="29"/>
      <c r="L64" s="30"/>
      <c r="M64" s="39"/>
    </row>
    <row r="65" spans="1:17" ht="17.100000000000001" customHeight="1" x14ac:dyDescent="0.2">
      <c r="A65" s="8" t="str">
        <f t="shared" si="5"/>
        <v/>
      </c>
      <c r="B65" s="9" t="str">
        <f t="shared" si="8"/>
        <v/>
      </c>
      <c r="C65" s="15" t="str">
        <f t="shared" si="2"/>
        <v/>
      </c>
      <c r="D65" s="5" t="s">
        <v>6</v>
      </c>
      <c r="E65" s="16" t="str">
        <f t="shared" si="9"/>
        <v/>
      </c>
      <c r="F65" s="17"/>
      <c r="G65" s="17"/>
      <c r="H65" s="17"/>
      <c r="I65" s="11" t="str">
        <f t="shared" si="11"/>
        <v/>
      </c>
      <c r="J65" s="10" t="str">
        <f t="shared" si="6"/>
        <v/>
      </c>
      <c r="K65" s="29"/>
      <c r="L65" s="30"/>
      <c r="M65" s="39"/>
    </row>
    <row r="66" spans="1:17" ht="17.100000000000001" customHeight="1" x14ac:dyDescent="0.2">
      <c r="A66" s="8" t="str">
        <f t="shared" ref="A66" si="12">IF(E65&gt;=$K$2,"",MONTH(C66))</f>
        <v/>
      </c>
      <c r="B66" s="9" t="str">
        <f t="shared" ref="B66" si="13">IF(E65&gt;=$K$2,"",WEEKNUM(C66,2)-WEEKNUM(DATE(YEAR(C66),MONTH(C66),1),2)+1)</f>
        <v/>
      </c>
      <c r="C66" s="15" t="str">
        <f t="shared" ref="C66" si="14">IF(E65&gt;=$K$2,"",C65+7)</f>
        <v/>
      </c>
      <c r="D66" s="5" t="s">
        <v>6</v>
      </c>
      <c r="E66" s="16" t="str">
        <f t="shared" ref="E66" si="15">IF(E65&gt;=$K$2,"",C66+6)</f>
        <v/>
      </c>
      <c r="F66" s="17"/>
      <c r="G66" s="17"/>
      <c r="H66" s="17"/>
      <c r="I66" s="11" t="str">
        <f t="shared" ref="I66" si="16">IF(F66=0,"",H66/F66)</f>
        <v/>
      </c>
      <c r="J66" s="10" t="str">
        <f t="shared" ref="J66" si="17">IF(F66="","",IF(OR(G66=H66,I66&gt;=0.285),"○","×"))</f>
        <v/>
      </c>
      <c r="K66" s="29"/>
      <c r="L66" s="30"/>
      <c r="M66" s="39"/>
    </row>
    <row r="67" spans="1:17" ht="17.100000000000001" customHeight="1" x14ac:dyDescent="0.2">
      <c r="A67" s="8" t="str">
        <f t="shared" ref="A67" si="18">IF(E66&gt;=$K$2,"",MONTH(C67))</f>
        <v/>
      </c>
      <c r="B67" s="9" t="str">
        <f t="shared" ref="B67" si="19">IF(E66&gt;=$K$2,"",WEEKNUM(C67,2)-WEEKNUM(DATE(YEAR(C67),MONTH(C67),1),2)+1)</f>
        <v/>
      </c>
      <c r="C67" s="15" t="str">
        <f t="shared" ref="C67" si="20">IF(E66&gt;=$K$2,"",C66+7)</f>
        <v/>
      </c>
      <c r="D67" s="5" t="s">
        <v>6</v>
      </c>
      <c r="E67" s="16" t="str">
        <f t="shared" ref="E67" si="21">IF(E66&gt;=$K$2,"",C67+6)</f>
        <v/>
      </c>
      <c r="F67" s="17"/>
      <c r="G67" s="17"/>
      <c r="H67" s="17"/>
      <c r="I67" s="11" t="str">
        <f t="shared" ref="I67" si="22">IF(F67=0,"",H67/F67)</f>
        <v/>
      </c>
      <c r="J67" s="10" t="str">
        <f t="shared" ref="J67" si="23">IF(F67="","",IF(OR(G67=H67,I67&gt;=0.285),"○","×"))</f>
        <v/>
      </c>
      <c r="K67" s="29"/>
      <c r="L67" s="30"/>
      <c r="M67" s="39"/>
    </row>
    <row r="68" spans="1:17" ht="17.100000000000001" customHeight="1" x14ac:dyDescent="0.2">
      <c r="A68" s="8" t="str">
        <f t="shared" ref="A68" si="24">IF(E67&gt;=$K$2,"",MONTH(C68))</f>
        <v/>
      </c>
      <c r="B68" s="9" t="str">
        <f t="shared" ref="B68" si="25">IF(E67&gt;=$K$2,"",WEEKNUM(C68,2)-WEEKNUM(DATE(YEAR(C68),MONTH(C68),1),2)+1)</f>
        <v/>
      </c>
      <c r="C68" s="15" t="str">
        <f t="shared" ref="C68" si="26">IF(E67&gt;=$K$2,"",C67+7)</f>
        <v/>
      </c>
      <c r="D68" s="5" t="s">
        <v>6</v>
      </c>
      <c r="E68" s="16" t="str">
        <f t="shared" ref="E68" si="27">IF(E67&gt;=$K$2,"",C68+6)</f>
        <v/>
      </c>
      <c r="F68" s="17"/>
      <c r="G68" s="17"/>
      <c r="H68" s="17"/>
      <c r="I68" s="11" t="str">
        <f t="shared" ref="I68" si="28">IF(F68=0,"",H68/F68)</f>
        <v/>
      </c>
      <c r="J68" s="10" t="str">
        <f t="shared" ref="J68" si="29">IF(F68="","",IF(OR(G68=H68,I68&gt;=0.285),"○","×"))</f>
        <v/>
      </c>
      <c r="K68" s="29"/>
      <c r="L68" s="30"/>
      <c r="M68" s="39"/>
    </row>
    <row r="69" spans="1:17" ht="17.100000000000001" customHeight="1" x14ac:dyDescent="0.2">
      <c r="A69" s="8" t="str">
        <f t="shared" ref="A69" si="30">IF(E68&gt;=$K$2,"",MONTH(C69))</f>
        <v/>
      </c>
      <c r="B69" s="9" t="str">
        <f t="shared" ref="B69" si="31">IF(E68&gt;=$K$2,"",WEEKNUM(C69,2)-WEEKNUM(DATE(YEAR(C69),MONTH(C69),1),2)+1)</f>
        <v/>
      </c>
      <c r="C69" s="15" t="str">
        <f t="shared" ref="C69" si="32">IF(E68&gt;=$K$2,"",C68+7)</f>
        <v/>
      </c>
      <c r="D69" s="5" t="s">
        <v>6</v>
      </c>
      <c r="E69" s="16" t="str">
        <f t="shared" ref="E69" si="33">IF(E68&gt;=$K$2,"",C69+6)</f>
        <v/>
      </c>
      <c r="F69" s="17"/>
      <c r="G69" s="17"/>
      <c r="H69" s="17"/>
      <c r="I69" s="11" t="str">
        <f t="shared" ref="I69" si="34">IF(F69=0,"",H69/F69)</f>
        <v/>
      </c>
      <c r="J69" s="10" t="str">
        <f t="shared" ref="J69" si="35">IF(F69="","",IF(OR(G69=H69,I69&gt;=0.285),"○","×"))</f>
        <v/>
      </c>
      <c r="K69" s="29"/>
      <c r="L69" s="30"/>
      <c r="M69" s="39"/>
    </row>
    <row r="70" spans="1:17" ht="17.100000000000001" customHeight="1" x14ac:dyDescent="0.2">
      <c r="A70" s="8" t="str">
        <f t="shared" ref="A70" si="36">IF(E69&gt;=$K$2,"",MONTH(C70))</f>
        <v/>
      </c>
      <c r="B70" s="9" t="str">
        <f t="shared" ref="B70" si="37">IF(E69&gt;=$K$2,"",WEEKNUM(C70,2)-WEEKNUM(DATE(YEAR(C70),MONTH(C70),1),2)+1)</f>
        <v/>
      </c>
      <c r="C70" s="15" t="str">
        <f t="shared" ref="C70" si="38">IF(E69&gt;=$K$2,"",C69+7)</f>
        <v/>
      </c>
      <c r="D70" s="5" t="s">
        <v>6</v>
      </c>
      <c r="E70" s="16" t="str">
        <f t="shared" ref="E70" si="39">IF(E69&gt;=$K$2,"",C70+6)</f>
        <v/>
      </c>
      <c r="F70" s="17"/>
      <c r="G70" s="17"/>
      <c r="H70" s="17"/>
      <c r="I70" s="11" t="str">
        <f t="shared" ref="I70" si="40">IF(F70=0,"",H70/F70)</f>
        <v/>
      </c>
      <c r="J70" s="10" t="str">
        <f t="shared" ref="J70" si="41">IF(F70="","",IF(OR(G70=H70,I70&gt;=0.285),"○","×"))</f>
        <v/>
      </c>
      <c r="K70" s="29"/>
      <c r="L70" s="30"/>
      <c r="M70" s="39"/>
    </row>
    <row r="71" spans="1:17" ht="17.100000000000001" customHeight="1" x14ac:dyDescent="0.2">
      <c r="A71" s="8" t="str">
        <f t="shared" ref="A71" si="42">IF(E70&gt;=$K$2,"",MONTH(C71))</f>
        <v/>
      </c>
      <c r="B71" s="9" t="str">
        <f t="shared" ref="B71" si="43">IF(E70&gt;=$K$2,"",WEEKNUM(C71,2)-WEEKNUM(DATE(YEAR(C71),MONTH(C71),1),2)+1)</f>
        <v/>
      </c>
      <c r="C71" s="15" t="str">
        <f t="shared" ref="C71" si="44">IF(E70&gt;=$K$2,"",C70+7)</f>
        <v/>
      </c>
      <c r="D71" s="5" t="s">
        <v>6</v>
      </c>
      <c r="E71" s="16" t="str">
        <f t="shared" ref="E71" si="45">IF(E70&gt;=$K$2,"",C71+6)</f>
        <v/>
      </c>
      <c r="F71" s="17"/>
      <c r="G71" s="17"/>
      <c r="H71" s="17"/>
      <c r="I71" s="11" t="str">
        <f t="shared" ref="I71" si="46">IF(F71=0,"",H71/F71)</f>
        <v/>
      </c>
      <c r="J71" s="10" t="str">
        <f t="shared" ref="J71" si="47">IF(F71="","",IF(OR(G71=H71,I71&gt;=0.285),"○","×"))</f>
        <v/>
      </c>
      <c r="K71" s="29"/>
      <c r="L71" s="30"/>
      <c r="M71" s="39"/>
    </row>
    <row r="72" spans="1:17" ht="17.100000000000001" customHeight="1" x14ac:dyDescent="0.2">
      <c r="A72" s="8" t="str">
        <f t="shared" ref="A72" si="48">IF(E71&gt;=$K$2,"",MONTH(C72))</f>
        <v/>
      </c>
      <c r="B72" s="9" t="str">
        <f t="shared" ref="B72" si="49">IF(E71&gt;=$K$2,"",WEEKNUM(C72,2)-WEEKNUM(DATE(YEAR(C72),MONTH(C72),1),2)+1)</f>
        <v/>
      </c>
      <c r="C72" s="15" t="str">
        <f t="shared" ref="C72" si="50">IF(E71&gt;=$K$2,"",C71+7)</f>
        <v/>
      </c>
      <c r="D72" s="5" t="s">
        <v>6</v>
      </c>
      <c r="E72" s="16" t="str">
        <f t="shared" ref="E72" si="51">IF(E71&gt;=$K$2,"",C72+6)</f>
        <v/>
      </c>
      <c r="F72" s="17"/>
      <c r="G72" s="17"/>
      <c r="H72" s="17"/>
      <c r="I72" s="11" t="str">
        <f t="shared" ref="I72" si="52">IF(F72=0,"",H72/F72)</f>
        <v/>
      </c>
      <c r="J72" s="10" t="str">
        <f t="shared" ref="J72" si="53">IF(F72="","",IF(OR(G72=H72,I72&gt;=0.285),"○","×"))</f>
        <v/>
      </c>
      <c r="K72" s="29"/>
      <c r="L72" s="30"/>
      <c r="M72" s="39"/>
    </row>
    <row r="73" spans="1:17" ht="17.100000000000001" customHeight="1" x14ac:dyDescent="0.2">
      <c r="A73" s="8" t="str">
        <f t="shared" ref="A73" si="54">IF(E72&gt;=$K$2,"",MONTH(C73))</f>
        <v/>
      </c>
      <c r="B73" s="9" t="str">
        <f t="shared" ref="B73" si="55">IF(E72&gt;=$K$2,"",WEEKNUM(C73,2)-WEEKNUM(DATE(YEAR(C73),MONTH(C73),1),2)+1)</f>
        <v/>
      </c>
      <c r="C73" s="15" t="str">
        <f t="shared" ref="C73" si="56">IF(E72&gt;=$K$2,"",C72+7)</f>
        <v/>
      </c>
      <c r="D73" s="5" t="s">
        <v>6</v>
      </c>
      <c r="E73" s="16" t="str">
        <f t="shared" ref="E73" si="57">IF(E72&gt;=$K$2,"",C73+6)</f>
        <v/>
      </c>
      <c r="F73" s="17"/>
      <c r="G73" s="17"/>
      <c r="H73" s="17"/>
      <c r="I73" s="11" t="str">
        <f t="shared" ref="I73" si="58">IF(F73=0,"",H73/F73)</f>
        <v/>
      </c>
      <c r="J73" s="10" t="str">
        <f t="shared" ref="J73" si="59">IF(F73="","",IF(OR(G73=H73,I73&gt;=0.285),"○","×"))</f>
        <v/>
      </c>
      <c r="K73" s="29"/>
      <c r="L73" s="30"/>
      <c r="M73" s="39"/>
    </row>
    <row r="74" spans="1:17" ht="17.100000000000001" customHeight="1" x14ac:dyDescent="0.2">
      <c r="A74" s="8" t="str">
        <f t="shared" ref="A74" si="60">IF(E73&gt;=$K$2,"",MONTH(C74))</f>
        <v/>
      </c>
      <c r="B74" s="9" t="str">
        <f t="shared" ref="B74" si="61">IF(E73&gt;=$K$2,"",WEEKNUM(C74,2)-WEEKNUM(DATE(YEAR(C74),MONTH(C74),1),2)+1)</f>
        <v/>
      </c>
      <c r="C74" s="15" t="str">
        <f t="shared" ref="C74" si="62">IF(E73&gt;=$K$2,"",C73+7)</f>
        <v/>
      </c>
      <c r="D74" s="5" t="s">
        <v>6</v>
      </c>
      <c r="E74" s="16" t="str">
        <f t="shared" ref="E74" si="63">IF(E73&gt;=$K$2,"",C74+6)</f>
        <v/>
      </c>
      <c r="F74" s="17"/>
      <c r="G74" s="17"/>
      <c r="H74" s="17"/>
      <c r="I74" s="11" t="str">
        <f t="shared" ref="I74" si="64">IF(F74=0,"",H74/F74)</f>
        <v/>
      </c>
      <c r="J74" s="10" t="str">
        <f t="shared" ref="J74" si="65">IF(F74="","",IF(OR(G74=H74,I74&gt;=0.285),"○","×"))</f>
        <v/>
      </c>
      <c r="K74" s="29"/>
      <c r="L74" s="30"/>
      <c r="M74" s="39"/>
    </row>
    <row r="75" spans="1:17" ht="5.0999999999999996" customHeight="1" x14ac:dyDescent="0.2">
      <c r="A75" s="6"/>
      <c r="B75" s="6"/>
      <c r="D75" s="6"/>
      <c r="M75" s="6"/>
    </row>
    <row r="76" spans="1:17" ht="16.95" customHeight="1" x14ac:dyDescent="0.2">
      <c r="A76" s="29" t="s">
        <v>10</v>
      </c>
      <c r="B76" s="30"/>
      <c r="C76" s="30"/>
      <c r="D76" s="30"/>
      <c r="E76" s="39"/>
      <c r="F76" s="13">
        <f>SUM(F10:F49)</f>
        <v>0</v>
      </c>
      <c r="G76" s="13">
        <f>SUM(G10:G49)</f>
        <v>0</v>
      </c>
      <c r="H76" s="13">
        <f>SUM(H10:H49)</f>
        <v>0</v>
      </c>
      <c r="I76" s="11" t="str">
        <f t="shared" si="10"/>
        <v/>
      </c>
      <c r="J76" s="13" t="str">
        <f>IF(Q76&gt;0,"×","○")</f>
        <v>○</v>
      </c>
      <c r="K76" s="48" t="str">
        <f>IF(J76="○","完全週休２日達成",IF(I76&gt;28.5%,"通期または月単位の週休２日達成","週休２日未達成"))</f>
        <v>完全週休２日達成</v>
      </c>
      <c r="L76" s="49"/>
      <c r="M76" s="50"/>
      <c r="P76" s="14" t="s">
        <v>9</v>
      </c>
      <c r="Q76" s="2">
        <f>COUNTIF(J10:J65,"×")</f>
        <v>0</v>
      </c>
    </row>
    <row r="77" spans="1:17" ht="16.95" customHeight="1" x14ac:dyDescent="0.2"/>
    <row r="78" spans="1:17" ht="16.95" customHeight="1" x14ac:dyDescent="0.2"/>
    <row r="79" spans="1:17" ht="16.95" customHeight="1" x14ac:dyDescent="0.2"/>
    <row r="80" spans="1:17" ht="16.95" customHeight="1" x14ac:dyDescent="0.2"/>
    <row r="81" ht="16.95" customHeight="1" x14ac:dyDescent="0.2"/>
    <row r="82" ht="16.95" customHeight="1" x14ac:dyDescent="0.2"/>
    <row r="83" ht="16.95" customHeight="1" x14ac:dyDescent="0.2"/>
  </sheetData>
  <mergeCells count="84">
    <mergeCell ref="K71:M71"/>
    <mergeCell ref="K72:M72"/>
    <mergeCell ref="K73:M73"/>
    <mergeCell ref="K74:M74"/>
    <mergeCell ref="K66:M66"/>
    <mergeCell ref="K67:M67"/>
    <mergeCell ref="K68:M68"/>
    <mergeCell ref="K69:M69"/>
    <mergeCell ref="K70:M70"/>
    <mergeCell ref="K62:M62"/>
    <mergeCell ref="K63:M63"/>
    <mergeCell ref="K64:M64"/>
    <mergeCell ref="K65:M65"/>
    <mergeCell ref="K57:M57"/>
    <mergeCell ref="K58:M58"/>
    <mergeCell ref="K59:M59"/>
    <mergeCell ref="K60:M60"/>
    <mergeCell ref="K61:M61"/>
    <mergeCell ref="K42:M42"/>
    <mergeCell ref="K48:M48"/>
    <mergeCell ref="K49:M49"/>
    <mergeCell ref="K76:M76"/>
    <mergeCell ref="K43:M43"/>
    <mergeCell ref="K44:M44"/>
    <mergeCell ref="K45:M45"/>
    <mergeCell ref="K46:M46"/>
    <mergeCell ref="K47:M47"/>
    <mergeCell ref="K50:M50"/>
    <mergeCell ref="K51:M51"/>
    <mergeCell ref="K52:M52"/>
    <mergeCell ref="K53:M53"/>
    <mergeCell ref="K54:M54"/>
    <mergeCell ref="K55:M55"/>
    <mergeCell ref="K56:M56"/>
    <mergeCell ref="K37:M37"/>
    <mergeCell ref="K38:M38"/>
    <mergeCell ref="K39:M39"/>
    <mergeCell ref="K40:M40"/>
    <mergeCell ref="K41:M41"/>
    <mergeCell ref="K32:M32"/>
    <mergeCell ref="K33:M33"/>
    <mergeCell ref="K34:M34"/>
    <mergeCell ref="K35:M35"/>
    <mergeCell ref="K36:M36"/>
    <mergeCell ref="K27:M27"/>
    <mergeCell ref="K28:M28"/>
    <mergeCell ref="K29:M29"/>
    <mergeCell ref="K30:M30"/>
    <mergeCell ref="K31:M31"/>
    <mergeCell ref="K22:M22"/>
    <mergeCell ref="K23:M23"/>
    <mergeCell ref="K24:M24"/>
    <mergeCell ref="K25:M25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10:M10"/>
    <mergeCell ref="I1:J1"/>
    <mergeCell ref="K11:M11"/>
    <mergeCell ref="I2:J2"/>
    <mergeCell ref="K2:M2"/>
    <mergeCell ref="I8:I9"/>
    <mergeCell ref="J8:J9"/>
    <mergeCell ref="H8:H9"/>
    <mergeCell ref="K1:M1"/>
    <mergeCell ref="K8:M9"/>
    <mergeCell ref="A4:B4"/>
    <mergeCell ref="A5:B5"/>
    <mergeCell ref="A6:B6"/>
    <mergeCell ref="A8:E9"/>
    <mergeCell ref="A76:E76"/>
    <mergeCell ref="C4:H4"/>
    <mergeCell ref="C5:H5"/>
    <mergeCell ref="C6:H6"/>
    <mergeCell ref="F8:F9"/>
    <mergeCell ref="G8:G9"/>
  </mergeCells>
  <phoneticPr fontId="1"/>
  <dataValidations count="1">
    <dataValidation type="list" allowBlank="1" showInputMessage="1" showErrorMessage="1" sqref="K4" xr:uid="{5AAFF42A-EB85-4D4D-A713-595F9F0A074D}">
      <formula1>$P$13:$P$19</formula1>
    </dataValidation>
  </dataValidation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2026-03-30T08:32:21Z</dcterms:modified>
</cp:coreProperties>
</file>